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1993" sheetId="1" r:id="rId1"/>
    <sheet name="1994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  <sheet name="2006" sheetId="14" r:id="rId14"/>
    <sheet name="2007" sheetId="15" r:id="rId15"/>
  </sheets>
  <definedNames/>
  <calcPr fullCalcOnLoad="1"/>
</workbook>
</file>

<file path=xl/sharedStrings.xml><?xml version="1.0" encoding="utf-8"?>
<sst xmlns="http://schemas.openxmlformats.org/spreadsheetml/2006/main" count="987" uniqueCount="648">
  <si>
    <t>Shares</t>
  </si>
  <si>
    <t xml:space="preserve">Value of New </t>
  </si>
  <si>
    <t>No.</t>
  </si>
  <si>
    <t>Code</t>
  </si>
  <si>
    <t>Company</t>
  </si>
  <si>
    <t>Offered</t>
  </si>
  <si>
    <t>Issue (Rp mil.)</t>
  </si>
  <si>
    <t>List. Date</t>
  </si>
  <si>
    <t>INITIAL PUBLIC OFFERING</t>
  </si>
  <si>
    <t xml:space="preserve"> IPO Price (Rp)</t>
  </si>
  <si>
    <t>FORU</t>
  </si>
  <si>
    <t>ANTA</t>
  </si>
  <si>
    <t>FISH</t>
  </si>
  <si>
    <t>CITA</t>
  </si>
  <si>
    <t>FPNI</t>
  </si>
  <si>
    <t>ABBA</t>
  </si>
  <si>
    <t>JTPE</t>
  </si>
  <si>
    <t>ATPK</t>
  </si>
  <si>
    <t>UNIT</t>
  </si>
  <si>
    <t>BSWD</t>
  </si>
  <si>
    <t>SUGI</t>
  </si>
  <si>
    <t>KREN</t>
  </si>
  <si>
    <t>Fortune Indonesia Tbk</t>
  </si>
  <si>
    <t>Anta Express Tour &amp; Travel Service Tbk</t>
  </si>
  <si>
    <t>Fishindo Kusuma Sejahtera Tbk</t>
  </si>
  <si>
    <t>Cipta Panelutama Tbk</t>
  </si>
  <si>
    <t>Fatrapolindo Nusa Industri Tbk</t>
  </si>
  <si>
    <t>Abdi Bangsa Tbk</t>
  </si>
  <si>
    <t>Jasuindo Tiga Perkasa Tbk</t>
  </si>
  <si>
    <t>Anugrah Tambak Perkasindo Tbk</t>
  </si>
  <si>
    <t>United Capital Indonesia Tbk</t>
  </si>
  <si>
    <t>Bank Swadesi Tbk</t>
  </si>
  <si>
    <t>Sugi Samapersada Tbk</t>
  </si>
  <si>
    <t>Kresna Graha Sekurindo Tbk</t>
  </si>
  <si>
    <t>Marketing Communication Services</t>
  </si>
  <si>
    <t>Tour &amp; Travel Services</t>
  </si>
  <si>
    <t>Production of Fish Meat, Fish Oil, etc</t>
  </si>
  <si>
    <t>Furniture Industry</t>
  </si>
  <si>
    <t>Plastic Industry</t>
  </si>
  <si>
    <t>Newspaper Publishing</t>
  </si>
  <si>
    <t>Integrated Commercial Doc Industry</t>
  </si>
  <si>
    <t>Shrimp Embankment Cultivation</t>
  </si>
  <si>
    <t>Sector / Business</t>
  </si>
  <si>
    <t>Securities Company</t>
  </si>
  <si>
    <t>Banking</t>
  </si>
  <si>
    <t>Automotive Spare Parts Distributor &amp; Agent</t>
  </si>
  <si>
    <t>APEX</t>
  </si>
  <si>
    <t>BABP</t>
  </si>
  <si>
    <t>SCMA</t>
  </si>
  <si>
    <t>GEMA</t>
  </si>
  <si>
    <t>IIKP</t>
  </si>
  <si>
    <t>ARTA</t>
  </si>
  <si>
    <t>BKSW</t>
  </si>
  <si>
    <t>TRUS</t>
  </si>
  <si>
    <t>APIC</t>
  </si>
  <si>
    <t>PTBA</t>
  </si>
  <si>
    <t>Apexindo Pratama Duta Tbk</t>
  </si>
  <si>
    <t>Surya Citra Media Tbk</t>
  </si>
  <si>
    <t>Gema Grahasarana Tbk</t>
  </si>
  <si>
    <t>Inti Karya Indah Plasindo Tbk</t>
  </si>
  <si>
    <t>Artha Securities Tbk</t>
  </si>
  <si>
    <t>Bank Kesawan Tbk</t>
  </si>
  <si>
    <t>Trust Finance Indonesia Tbk</t>
  </si>
  <si>
    <t>Artha Pacific Securities Tbk</t>
  </si>
  <si>
    <t>Tambang Batubara Bukit Asam Tbk</t>
  </si>
  <si>
    <t>Oil &amp; Gas Drilling Services</t>
  </si>
  <si>
    <t>Multimedia Services</t>
  </si>
  <si>
    <t>Interior &amp; Furniture Trading, Industry &amp; Services</t>
  </si>
  <si>
    <t>Financial Institution</t>
  </si>
  <si>
    <t>Coal Mining Industry</t>
  </si>
  <si>
    <t>ALFA</t>
  </si>
  <si>
    <t>TMPO</t>
  </si>
  <si>
    <t>BBNP</t>
  </si>
  <si>
    <t>PLAS</t>
  </si>
  <si>
    <t>KOPI</t>
  </si>
  <si>
    <t>INDX</t>
  </si>
  <si>
    <t>DOID</t>
  </si>
  <si>
    <t>WAPO</t>
  </si>
  <si>
    <t>KAEF</t>
  </si>
  <si>
    <t>DEFI</t>
  </si>
  <si>
    <t>AKSI</t>
  </si>
  <si>
    <t>BEKS</t>
  </si>
  <si>
    <t>ARNA</t>
  </si>
  <si>
    <t>LAPD</t>
  </si>
  <si>
    <t>LAMI</t>
  </si>
  <si>
    <t>META</t>
  </si>
  <si>
    <t>BTON</t>
  </si>
  <si>
    <t>AIMS</t>
  </si>
  <si>
    <t>KARK</t>
  </si>
  <si>
    <t>LMAS</t>
  </si>
  <si>
    <t>CLPI</t>
  </si>
  <si>
    <t>ITTG</t>
  </si>
  <si>
    <t>CNKO</t>
  </si>
  <si>
    <t>IATG</t>
  </si>
  <si>
    <t>CENT</t>
  </si>
  <si>
    <t>RODA</t>
  </si>
  <si>
    <t>PYFA</t>
  </si>
  <si>
    <t>PANR</t>
  </si>
  <si>
    <t>Alfa Retailindo Tbk</t>
  </si>
  <si>
    <t>Tempo Inti Media Tbk</t>
  </si>
  <si>
    <t>Press &amp; Printing Office</t>
  </si>
  <si>
    <t>Plastpack Prima Industri Tbk</t>
  </si>
  <si>
    <t>Plastic Bag (Poly Ethylene) Industry</t>
  </si>
  <si>
    <t>Indoexchange Dot Com Tbk</t>
  </si>
  <si>
    <t>Business Management &amp; IT Services</t>
  </si>
  <si>
    <t>Bhakti Capital Indonesia Tbk</t>
  </si>
  <si>
    <t>Wahana Phonix Mandiri Tbk</t>
  </si>
  <si>
    <t>Arigulture Products</t>
  </si>
  <si>
    <t>Daeyu Orchild Indonesia Tbk</t>
  </si>
  <si>
    <t>Garment</t>
  </si>
  <si>
    <t>Kimia Farma Tbk</t>
  </si>
  <si>
    <t>Pharmacy, Chemistry, Biology</t>
  </si>
  <si>
    <t>Danasupra Erapacific Tbk</t>
  </si>
  <si>
    <t>Multifinance Company</t>
  </si>
  <si>
    <t>Asia Kapitalindo Securities</t>
  </si>
  <si>
    <t>Bank Eksekutif Internasional</t>
  </si>
  <si>
    <t>Ceramics Industry</t>
  </si>
  <si>
    <t>Arwana Citramulia Tbk</t>
  </si>
  <si>
    <t>Lapindo Packaging Tbk</t>
  </si>
  <si>
    <t>Packaging Industry</t>
  </si>
  <si>
    <t>Lamicitra Nusantara Tbk</t>
  </si>
  <si>
    <t>Property, Developer, Investment</t>
  </si>
  <si>
    <t>Metamedia Technologies Tbk</t>
  </si>
  <si>
    <t>IT Consultant &amp; Software Development</t>
  </si>
  <si>
    <t>Beton Jaya Manungga Tbk</t>
  </si>
  <si>
    <t>Iron Steel Industry</t>
  </si>
  <si>
    <t>Akbar Indo Makmur Stimec Tbk</t>
  </si>
  <si>
    <t>Pharmaceutical Product &amp; Distributor</t>
  </si>
  <si>
    <t>Karka Yasa Profilia Tbk</t>
  </si>
  <si>
    <t>Developer, Real Estate</t>
  </si>
  <si>
    <t>Panorama Sentrawisata Tbk</t>
  </si>
  <si>
    <t>Pyridam Farma Tbk</t>
  </si>
  <si>
    <t>Pharmacy</t>
  </si>
  <si>
    <t>Roda Panggon Harapan Tbk</t>
  </si>
  <si>
    <t>Real Estate, Developer</t>
  </si>
  <si>
    <t>Centrin Online Tbk</t>
  </si>
  <si>
    <t>ISP &amp; IT Solutions</t>
  </si>
  <si>
    <t>Infoasia Teknologi Global</t>
  </si>
  <si>
    <t>Computer Hardware Distributor, IT Solutions</t>
  </si>
  <si>
    <t>Central Korporindo Internasional Tbk</t>
  </si>
  <si>
    <t>Coal Trading &amp; Manufacture</t>
  </si>
  <si>
    <t>Integrasi Teknologi Tbk</t>
  </si>
  <si>
    <t>IT Solutions</t>
  </si>
  <si>
    <t>Colorpak Indonesia Tbk</t>
  </si>
  <si>
    <t>Limas Stockhomindo Tbk</t>
  </si>
  <si>
    <t>Printing Ink Industry</t>
  </si>
  <si>
    <t>Telecommunication &amp; IT Services</t>
  </si>
  <si>
    <t>INTIAL PUBLIC OFFERING</t>
  </si>
  <si>
    <t>INAF</t>
  </si>
  <si>
    <t>Indofarma Tbk</t>
  </si>
  <si>
    <t>ADES</t>
  </si>
  <si>
    <t>AKRA</t>
  </si>
  <si>
    <t>ASIA</t>
  </si>
  <si>
    <t>BIMA</t>
  </si>
  <si>
    <t>BIRA</t>
  </si>
  <si>
    <t>BNBM</t>
  </si>
  <si>
    <t>BNPS</t>
  </si>
  <si>
    <t>CMPP</t>
  </si>
  <si>
    <t>CTRA</t>
  </si>
  <si>
    <t>DAVO</t>
  </si>
  <si>
    <t>DUTI</t>
  </si>
  <si>
    <t>DVLA</t>
  </si>
  <si>
    <t>EMPT</t>
  </si>
  <si>
    <t>FASW</t>
  </si>
  <si>
    <t>INAI</t>
  </si>
  <si>
    <t>INDF</t>
  </si>
  <si>
    <t>INSA</t>
  </si>
  <si>
    <t>ISAT</t>
  </si>
  <si>
    <t>JRPT</t>
  </si>
  <si>
    <t>JWJI</t>
  </si>
  <si>
    <t>KARW</t>
  </si>
  <si>
    <t>KIAS</t>
  </si>
  <si>
    <t>LMPI</t>
  </si>
  <si>
    <t>LPPS</t>
  </si>
  <si>
    <t>MAMI</t>
  </si>
  <si>
    <t>MBAI</t>
  </si>
  <si>
    <t>MDBM</t>
  </si>
  <si>
    <t>MEDC</t>
  </si>
  <si>
    <t>MLIA</t>
  </si>
  <si>
    <t>MLND</t>
  </si>
  <si>
    <t>NISP</t>
  </si>
  <si>
    <t>MORE</t>
  </si>
  <si>
    <t>PCMF</t>
  </si>
  <si>
    <t>PSDN</t>
  </si>
  <si>
    <t>PTRA</t>
  </si>
  <si>
    <t>PTSP</t>
  </si>
  <si>
    <t>PUDP</t>
  </si>
  <si>
    <t>PWSI</t>
  </si>
  <si>
    <t>RAMA</t>
  </si>
  <si>
    <t>SAFE</t>
  </si>
  <si>
    <t>SIMA</t>
  </si>
  <si>
    <t>SPMA</t>
  </si>
  <si>
    <t>SULI</t>
  </si>
  <si>
    <t>TEJA</t>
  </si>
  <si>
    <t>TSPC</t>
  </si>
  <si>
    <t>UGAR</t>
  </si>
  <si>
    <t>WICO</t>
  </si>
  <si>
    <t>Ades Alfindo</t>
  </si>
  <si>
    <t>Aneka Kimia Raya</t>
  </si>
  <si>
    <t>Asiana IMI Industries</t>
  </si>
  <si>
    <t>Bintang Kharisma</t>
  </si>
  <si>
    <t>Bank Indonesia Raya</t>
  </si>
  <si>
    <t>Bank Mashill Utama</t>
  </si>
  <si>
    <t>Bank Papan Sejahtera</t>
  </si>
  <si>
    <t>Centris Multi Persada Pratama</t>
  </si>
  <si>
    <t>Ciputra Development</t>
  </si>
  <si>
    <t>Davomas Abadi</t>
  </si>
  <si>
    <t>Duta Pertiwi</t>
  </si>
  <si>
    <t>Darya-Varia Laboratoria</t>
  </si>
  <si>
    <t>Enseval Putra Megatrading</t>
  </si>
  <si>
    <t>Fajar Surya Wisesa</t>
  </si>
  <si>
    <t>Indal Alumunium Industry</t>
  </si>
  <si>
    <t>Indofood Sukses Makmur</t>
  </si>
  <si>
    <t>Intinusa Selareksa</t>
  </si>
  <si>
    <t>Indosat</t>
  </si>
  <si>
    <t>Jaya Real Property</t>
  </si>
  <si>
    <t>Jaewon Jaya Indonesia</t>
  </si>
  <si>
    <t>Karwell Indonesia</t>
  </si>
  <si>
    <t>Keramika Indonesia Asosiasi</t>
  </si>
  <si>
    <t>Langgeng Makmur Plastic Industry</t>
  </si>
  <si>
    <t>Lippo Securities</t>
  </si>
  <si>
    <t>Mas Murni Indonesia</t>
  </si>
  <si>
    <t>Multibreeder Adirama Indonesia</t>
  </si>
  <si>
    <t>Modern Bank</t>
  </si>
  <si>
    <t>Medco Energy Corporation</t>
  </si>
  <si>
    <t>Mulia Industrindo</t>
  </si>
  <si>
    <t>Mulialand</t>
  </si>
  <si>
    <t>Bank NISP</t>
  </si>
  <si>
    <t>Ometraco Realty</t>
  </si>
  <si>
    <t>Perdanacipta Multi Finance</t>
  </si>
  <si>
    <t>Prasida Aneka Niaga</t>
  </si>
  <si>
    <t>Putra Surya Perkasa</t>
  </si>
  <si>
    <t>Putra Sejahtera Pioneerindo</t>
  </si>
  <si>
    <t>Pudjiaji Prestige Limited</t>
  </si>
  <si>
    <t>Panca Wiratama Sakti</t>
  </si>
  <si>
    <t>Bank Rama</t>
  </si>
  <si>
    <t>Steady Safe</t>
  </si>
  <si>
    <t>Super Indah Makmur</t>
  </si>
  <si>
    <t>SUPARMA</t>
  </si>
  <si>
    <t>Sumalindo Lestari Jaya</t>
  </si>
  <si>
    <t>Texmaco Jaya</t>
  </si>
  <si>
    <t>Temp Scan Pacific</t>
  </si>
  <si>
    <t>Ugahari</t>
  </si>
  <si>
    <t>Wicaksana Overseas International</t>
  </si>
  <si>
    <t>Opening Price</t>
  </si>
  <si>
    <t>Closing Price</t>
  </si>
  <si>
    <t>On 1st Day IPO</t>
  </si>
  <si>
    <t>Bank Nusantara Parahyangan Tbk</t>
  </si>
  <si>
    <t>on 1st Day IPO</t>
  </si>
  <si>
    <t>Bank Bumiputera Indonesia Tbk</t>
  </si>
  <si>
    <t>IPO</t>
  </si>
  <si>
    <t>Price</t>
  </si>
  <si>
    <t>Drinking water</t>
  </si>
  <si>
    <t>Wholesale &amp; chemical products distributor</t>
  </si>
  <si>
    <t>Toys manufacturer</t>
  </si>
  <si>
    <t>Shoes Manufacturer</t>
  </si>
  <si>
    <t>Transportations</t>
  </si>
  <si>
    <t>Real Estate &amp; Property</t>
  </si>
  <si>
    <t>Food Manufacturer</t>
  </si>
  <si>
    <t>Wholesale Trade</t>
  </si>
  <si>
    <t>Pharmaceutical products</t>
  </si>
  <si>
    <t>Pharmaceutical</t>
  </si>
  <si>
    <t>Chemical products Distributcr</t>
  </si>
  <si>
    <t>Granite products</t>
  </si>
  <si>
    <t>Telecommunication services</t>
  </si>
  <si>
    <t>Rea Estate &amp; Property</t>
  </si>
  <si>
    <t>Electronics Manufacturer</t>
  </si>
  <si>
    <t>Textile &amp; Garment</t>
  </si>
  <si>
    <t>Ceramics manufacturer</t>
  </si>
  <si>
    <t>Plastics products</t>
  </si>
  <si>
    <t>Securities house</t>
  </si>
  <si>
    <t>Hotel &amp; PrOperty</t>
  </si>
  <si>
    <t>Poultry</t>
  </si>
  <si>
    <t>Oil &amp; gas mining</t>
  </si>
  <si>
    <t>Leasing</t>
  </si>
  <si>
    <t>Franchisor California Fried Chicken</t>
  </si>
  <si>
    <t>Packaging</t>
  </si>
  <si>
    <t>Paper &amp; Paper Packaging</t>
  </si>
  <si>
    <t>Wood Industry</t>
  </si>
  <si>
    <t>Pharmateutical Products</t>
  </si>
  <si>
    <t>Wholesale</t>
  </si>
  <si>
    <t>Initial Return</t>
  </si>
  <si>
    <t>on Ist Day IPO</t>
  </si>
  <si>
    <t>CMNP</t>
  </si>
  <si>
    <t>TMPI</t>
  </si>
  <si>
    <t>HEXA</t>
  </si>
  <si>
    <t>BUDI</t>
  </si>
  <si>
    <t>TUNA</t>
  </si>
  <si>
    <t>SMMA</t>
  </si>
  <si>
    <t>BMTR</t>
  </si>
  <si>
    <t>MRAT</t>
  </si>
  <si>
    <t>KONI</t>
  </si>
  <si>
    <t>SMDM</t>
  </si>
  <si>
    <t>TINS</t>
  </si>
  <si>
    <t>BIPP</t>
  </si>
  <si>
    <t>ELTY</t>
  </si>
  <si>
    <t>AMFG</t>
  </si>
  <si>
    <t>TLKM</t>
  </si>
  <si>
    <t>Citra Marga Nusaphala Persada Tbk</t>
  </si>
  <si>
    <t>Telegamas Pertiwi Tbk</t>
  </si>
  <si>
    <t>Hexindo Adiperkasa Tbk</t>
  </si>
  <si>
    <t>Budi Acid Jaya Tbk</t>
  </si>
  <si>
    <t>Tunas Ridean Tbk</t>
  </si>
  <si>
    <t>Sinarmas Multiartha Tbk</t>
  </si>
  <si>
    <t>Bimantara Citra Tbk</t>
  </si>
  <si>
    <t>Mustika Ratu Tbk</t>
  </si>
  <si>
    <t>Perdana Bangun Pusaka Tbk</t>
  </si>
  <si>
    <t>Suryamas Dutamakmus Tbk</t>
  </si>
  <si>
    <t>Tambang Timah Tbk</t>
  </si>
  <si>
    <t>Bhuwanatala Indah Permai Tbk</t>
  </si>
  <si>
    <t>Elang Realty Tbk</t>
  </si>
  <si>
    <t>Asahimas Flat Glass Tbk</t>
  </si>
  <si>
    <t>Telekomunikasi Indonesia Tbk</t>
  </si>
  <si>
    <t>Toll Road</t>
  </si>
  <si>
    <t>Shoes Industry</t>
  </si>
  <si>
    <t>Heavy Equipment</t>
  </si>
  <si>
    <t>Chemical Industry</t>
  </si>
  <si>
    <t>Auto Dealer</t>
  </si>
  <si>
    <t>Investment Company</t>
  </si>
  <si>
    <t>Cosmetics</t>
  </si>
  <si>
    <t>Distribution (photographic equipment)</t>
  </si>
  <si>
    <t>Property &amp; Real Estate</t>
  </si>
  <si>
    <t>Mining</t>
  </si>
  <si>
    <t>Hotel &amp; Restaurant</t>
  </si>
  <si>
    <t>Glass Industry</t>
  </si>
  <si>
    <t>Telecommunication</t>
  </si>
  <si>
    <t>RBMS</t>
  </si>
  <si>
    <t>Property and Real Estate</t>
  </si>
  <si>
    <t>HITS</t>
  </si>
  <si>
    <t>Humpuss Intermoda Trans. Tbk</t>
  </si>
  <si>
    <t>Transportation</t>
  </si>
  <si>
    <t>AALI</t>
  </si>
  <si>
    <t>Astra Agro Lestari Tbk</t>
  </si>
  <si>
    <t>Plantation</t>
  </si>
  <si>
    <t>ANTM</t>
  </si>
  <si>
    <t>Aneka Tambang (Persero) Tbk</t>
  </si>
  <si>
    <t>Metal &amp; Mineral Mining</t>
  </si>
  <si>
    <t>BHIT</t>
  </si>
  <si>
    <t>Bhakti Investama Tbk</t>
  </si>
  <si>
    <t>Other Finance</t>
  </si>
  <si>
    <t>MAYA</t>
  </si>
  <si>
    <t>Bank Mayapada Tbk</t>
  </si>
  <si>
    <t>SSTM</t>
  </si>
  <si>
    <t>Sunson Textile Manufacture Tbk</t>
  </si>
  <si>
    <t>JKSW</t>
  </si>
  <si>
    <t>Jakarta Kyoei Steel Works Tbk.</t>
  </si>
  <si>
    <t>Metal &amp; Allied Products</t>
  </si>
  <si>
    <t>BKSL</t>
  </si>
  <si>
    <t>Sentul City Tbk</t>
  </si>
  <si>
    <t>LPCK</t>
  </si>
  <si>
    <t>Lippo Cikarang Tbk</t>
  </si>
  <si>
    <t>LPGI</t>
  </si>
  <si>
    <t>Lippo General Insurance Tbk</t>
  </si>
  <si>
    <t>Insurance</t>
  </si>
  <si>
    <t>PAFI</t>
  </si>
  <si>
    <t>Panasia Filament Inti Tbk</t>
  </si>
  <si>
    <t>LTLS</t>
  </si>
  <si>
    <t>Lautan Luas Tbk</t>
  </si>
  <si>
    <t>Whole Sale</t>
  </si>
  <si>
    <t>MITI</t>
  </si>
  <si>
    <t>Mitra Investindo Tbk</t>
  </si>
  <si>
    <t>BCIC</t>
  </si>
  <si>
    <t>Bank Century Tbk</t>
  </si>
  <si>
    <t>AISA</t>
  </si>
  <si>
    <t>Tiga Pilar Sejahtera Food Tbk</t>
  </si>
  <si>
    <t>Food &amp; Beverages</t>
  </si>
  <si>
    <t>IKAI</t>
  </si>
  <si>
    <t>Intikeramik Alamasri Inds. Tbk</t>
  </si>
  <si>
    <t>ETWA</t>
  </si>
  <si>
    <t>Eterindo Wahanatama Tbk</t>
  </si>
  <si>
    <t>SSIA</t>
  </si>
  <si>
    <t>Surya Semesta Internusa Tbk</t>
  </si>
  <si>
    <t>Building Construction</t>
  </si>
  <si>
    <t>DSUC</t>
  </si>
  <si>
    <t>Daya Sakti Unggul Corp. Tbk</t>
  </si>
  <si>
    <t>MIRA</t>
  </si>
  <si>
    <t>Mitra Rajasa Tbk</t>
  </si>
  <si>
    <t>ALMI</t>
  </si>
  <si>
    <t>Alumindo Light Metal Inds.Tbk</t>
  </si>
  <si>
    <t>Ristia Bintang Mahkotasejati Tbk</t>
  </si>
  <si>
    <t>IMAS</t>
  </si>
  <si>
    <t>Indomobil Sukses Int l. Tbk</t>
  </si>
  <si>
    <t>Kedaung Indah Can Tbk</t>
  </si>
  <si>
    <t>KICI</t>
  </si>
  <si>
    <t>Polychem Indonesia Tbk</t>
  </si>
  <si>
    <t>ADMG</t>
  </si>
  <si>
    <t>Barito Pacific Timber Tbk</t>
  </si>
  <si>
    <t>BRPT</t>
  </si>
  <si>
    <t>Mandom Indonesia Tbk</t>
  </si>
  <si>
    <t>TCID</t>
  </si>
  <si>
    <t>Sekar Laut Tbk</t>
  </si>
  <si>
    <t>SKLT</t>
  </si>
  <si>
    <t>Intraco Penta Tbk</t>
  </si>
  <si>
    <t>INTA</t>
  </si>
  <si>
    <t>Lion Metal Works Tbk</t>
  </si>
  <si>
    <t>LION</t>
  </si>
  <si>
    <t>Tira Austenite Tbk</t>
  </si>
  <si>
    <t>TIRA</t>
  </si>
  <si>
    <t>Fast Food Indonesia Tbk</t>
  </si>
  <si>
    <t>FAST</t>
  </si>
  <si>
    <t>Surabaya Agung Industry P. Tbk</t>
  </si>
  <si>
    <t>Modernland Realty Ltd. Tbk</t>
  </si>
  <si>
    <t>Indo Acidatama Tbk</t>
  </si>
  <si>
    <t>SAIP</t>
  </si>
  <si>
    <t>MDLN</t>
  </si>
  <si>
    <t>SRSN</t>
  </si>
  <si>
    <t>Makindo Tbk</t>
  </si>
  <si>
    <t>Astra Otoparts Tbk</t>
  </si>
  <si>
    <t>Ricky Putra Globalindo Tbk</t>
  </si>
  <si>
    <t>Jakarta Setiabudi Internasional Tbk</t>
  </si>
  <si>
    <t>Suryainti Permata Tbk</t>
  </si>
  <si>
    <t>MKDO</t>
  </si>
  <si>
    <t>AUTO</t>
  </si>
  <si>
    <t>RICY</t>
  </si>
  <si>
    <t>JSPT</t>
  </si>
  <si>
    <t>SIIP</t>
  </si>
  <si>
    <t>Automotive &amp; Components</t>
  </si>
  <si>
    <t>Restaurant, Hotel &amp; Tourism</t>
  </si>
  <si>
    <t>House Ware</t>
  </si>
  <si>
    <t>Cosmetic and Household</t>
  </si>
  <si>
    <t>Restaurant, Hotel, &amp; Tourism</t>
  </si>
  <si>
    <t>Pulp &amp; Paper</t>
  </si>
  <si>
    <t>Chemicals</t>
  </si>
  <si>
    <t>Bintang Mitra Semestaraya Tbk</t>
  </si>
  <si>
    <t>Tirta Mahakam Resources Tbk</t>
  </si>
  <si>
    <t>Bahtera Adimina Samudra Tbk</t>
  </si>
  <si>
    <t>Bank Victoria Internasional Tbk</t>
  </si>
  <si>
    <t>Ciptojaya Kontrindoreksa Tbk</t>
  </si>
  <si>
    <t>BMSR</t>
  </si>
  <si>
    <t>TIRT</t>
  </si>
  <si>
    <t>BASS</t>
  </si>
  <si>
    <t>BVIC</t>
  </si>
  <si>
    <t>CKRA</t>
  </si>
  <si>
    <t>Asuransi Jasa Tania Tbk</t>
  </si>
  <si>
    <t>Perusahaan Gas Negara Tbk</t>
  </si>
  <si>
    <t>Bank Rakyat Indonesia Tbk</t>
  </si>
  <si>
    <t>Bank Mandiri (Persero) Tbk</t>
  </si>
  <si>
    <t>Pelayaran Tempuran Emas Tbk</t>
  </si>
  <si>
    <t>Arona Binasejati Tbk</t>
  </si>
  <si>
    <t>ASJT</t>
  </si>
  <si>
    <t>PGAS</t>
  </si>
  <si>
    <t>BBRI</t>
  </si>
  <si>
    <t>BMRI</t>
  </si>
  <si>
    <t>TMAS</t>
  </si>
  <si>
    <t>ARTI</t>
  </si>
  <si>
    <t>Energy</t>
  </si>
  <si>
    <t>Shipping Company</t>
  </si>
  <si>
    <t>Other Miscelaneous Industry</t>
  </si>
  <si>
    <t>Wahana Ottomitra Multiartha Tbk</t>
  </si>
  <si>
    <t>Yulie Sekurindo Tbk</t>
  </si>
  <si>
    <t>Mitra Adiperkasa Tbk</t>
  </si>
  <si>
    <t>Aneka Kemasindo Utama Tbk</t>
  </si>
  <si>
    <t>Indosiar Karya Media Tbk</t>
  </si>
  <si>
    <t>Sanex Qianjiang Motor Intl Tbk</t>
  </si>
  <si>
    <t>Pembangunan Jaya Ancol Tbk</t>
  </si>
  <si>
    <t>Energi Mega Persada Tbk</t>
  </si>
  <si>
    <t>Bumi Teknokultura Unggul Tbk</t>
  </si>
  <si>
    <t>Hortus Danavest Tbk</t>
  </si>
  <si>
    <t>Adhi Karya (Persero) Tbk</t>
  </si>
  <si>
    <t>Adira Dinamika Multi Finance Tbk</t>
  </si>
  <si>
    <t>WOMF</t>
  </si>
  <si>
    <t>YULE</t>
  </si>
  <si>
    <t>MAPI</t>
  </si>
  <si>
    <t>AKKU</t>
  </si>
  <si>
    <t>IDKM</t>
  </si>
  <si>
    <t>SQMI</t>
  </si>
  <si>
    <t>PJAA</t>
  </si>
  <si>
    <t>ENRG</t>
  </si>
  <si>
    <t>BTEK</t>
  </si>
  <si>
    <t>HADE</t>
  </si>
  <si>
    <t>ADMF</t>
  </si>
  <si>
    <t>ADHI</t>
  </si>
  <si>
    <t>Retail Trade</t>
  </si>
  <si>
    <t>Plastic &amp; Packaging</t>
  </si>
  <si>
    <t>Advertising, Printing &amp; Media</t>
  </si>
  <si>
    <t>Crube Petroleum &amp; Natural</t>
  </si>
  <si>
    <t>Other Agriculture</t>
  </si>
  <si>
    <t>Asuransi Multi Artha Guna Tbk</t>
  </si>
  <si>
    <t>Multi Indocitra Tbk</t>
  </si>
  <si>
    <t>Excelcomindo Pratama Tbk</t>
  </si>
  <si>
    <t>Mandala Multifinance Tbk</t>
  </si>
  <si>
    <t>Reliance Securities Tbk</t>
  </si>
  <si>
    <t>Panca Global Securities Tbk</t>
  </si>
  <si>
    <t>Arpeni Pratama Ocean Line Tbk</t>
  </si>
  <si>
    <t>Multistrada Arah Sarana Tbk</t>
  </si>
  <si>
    <t>AMAG</t>
  </si>
  <si>
    <t>MICE</t>
  </si>
  <si>
    <t>EXCL</t>
  </si>
  <si>
    <t>MFIN</t>
  </si>
  <si>
    <t>RELI</t>
  </si>
  <si>
    <t>PEGE</t>
  </si>
  <si>
    <t>APOL</t>
  </si>
  <si>
    <t>MASA</t>
  </si>
  <si>
    <t>Automotive &amp; Componenents</t>
  </si>
  <si>
    <t>Indonesia Air Transport Tbk</t>
  </si>
  <si>
    <t>Truba Alam Manunggal E. Tbk</t>
  </si>
  <si>
    <t>Total Bangun Persada Tbk</t>
  </si>
  <si>
    <t>Radiant Utama Interinsco Tbk</t>
  </si>
  <si>
    <t>Bank Bumi Arta Tbk</t>
  </si>
  <si>
    <t>Malindo Feedmill Tbk</t>
  </si>
  <si>
    <t>Bakrie Telecom Tbk</t>
  </si>
  <si>
    <t>TRUB</t>
  </si>
  <si>
    <t>IATA</t>
  </si>
  <si>
    <t>TOTL</t>
  </si>
  <si>
    <t>RUIS</t>
  </si>
  <si>
    <t>BNBA</t>
  </si>
  <si>
    <t>MAIN</t>
  </si>
  <si>
    <t>BTEL</t>
  </si>
  <si>
    <t>Fishery</t>
  </si>
  <si>
    <t>Other Trade, Service, &amp; Investment</t>
  </si>
  <si>
    <t>Animal Feed</t>
  </si>
  <si>
    <t>Real Estate, Developer, &amp; Contractors</t>
  </si>
  <si>
    <t>Textile</t>
  </si>
  <si>
    <t>Trading of Steel/Concrete</t>
  </si>
  <si>
    <t>Contractor, Real Estate &amp; Developer</t>
  </si>
  <si>
    <t>Chemical Distribution</t>
  </si>
  <si>
    <t>Leasing &amp; Costumer Financing</t>
  </si>
  <si>
    <t>Instant Noodle</t>
  </si>
  <si>
    <t>Porselain Tile</t>
  </si>
  <si>
    <t>Wood Industries</t>
  </si>
  <si>
    <t>Land Transportation Services</t>
  </si>
  <si>
    <t>Alumunium Sheet &amp; Alumunium Oil</t>
  </si>
  <si>
    <t>Dyviacom Intrabumi Tbk</t>
  </si>
  <si>
    <t>Gowa Makassar Tourism Dev. Tbk</t>
  </si>
  <si>
    <t>Andhi Chandra Automotive P Tbk</t>
  </si>
  <si>
    <t>Rimo Catur Lestari Tbk</t>
  </si>
  <si>
    <t>Bank Arta Niaga Kencana Tbk</t>
  </si>
  <si>
    <t>Bank UOB Buana Tbk</t>
  </si>
  <si>
    <t>Jaka Inti Realtindo Tbk</t>
  </si>
  <si>
    <t>Summitplast Tbk</t>
  </si>
  <si>
    <t>Fortune Mate Indonesia Tbk</t>
  </si>
  <si>
    <t>Bank Central Asia Tbk</t>
  </si>
  <si>
    <t>Panin Sekuritas Tbk</t>
  </si>
  <si>
    <t>Asiaplast Industries Tbk</t>
  </si>
  <si>
    <t>Bank Mega Tbk</t>
  </si>
  <si>
    <t>Kridaperdana Indahgraha Tbk</t>
  </si>
  <si>
    <t>Surya Intrindo Makmur Tbk</t>
  </si>
  <si>
    <t>Dharma Samudera Fishing In Tbk</t>
  </si>
  <si>
    <t>Tunas Baru Lampung Tbk</t>
  </si>
  <si>
    <t>Trimegah Securities Tbk</t>
  </si>
  <si>
    <t>DNET</t>
  </si>
  <si>
    <t>GMTD</t>
  </si>
  <si>
    <t>ACAP</t>
  </si>
  <si>
    <t>RIMO</t>
  </si>
  <si>
    <t>ANKB</t>
  </si>
  <si>
    <t>BBIA</t>
  </si>
  <si>
    <t>JAKA</t>
  </si>
  <si>
    <t>SMPL</t>
  </si>
  <si>
    <t>FMII</t>
  </si>
  <si>
    <t>BBCA</t>
  </si>
  <si>
    <t>PANS</t>
  </si>
  <si>
    <t>APLI</t>
  </si>
  <si>
    <t>MEGA</t>
  </si>
  <si>
    <t>KPIG</t>
  </si>
  <si>
    <t>SIMM</t>
  </si>
  <si>
    <t>DSFI</t>
  </si>
  <si>
    <t>TBLA</t>
  </si>
  <si>
    <t>TRIM</t>
  </si>
  <si>
    <t>Computer &amp; Services</t>
  </si>
  <si>
    <t>Foot Wear</t>
  </si>
  <si>
    <t>LPKR</t>
  </si>
  <si>
    <t>CTTH</t>
  </si>
  <si>
    <t>LSIP</t>
  </si>
  <si>
    <t>CEKA</t>
  </si>
  <si>
    <t>SUDI</t>
  </si>
  <si>
    <t>RLAS</t>
  </si>
  <si>
    <t>KDSI</t>
  </si>
  <si>
    <t>SMSM</t>
  </si>
  <si>
    <t>PICO</t>
  </si>
  <si>
    <t>BBNI</t>
  </si>
  <si>
    <t>STTP</t>
  </si>
  <si>
    <t>SIPD</t>
  </si>
  <si>
    <t>LIPPO KARAWACI TBK</t>
  </si>
  <si>
    <t>CITATAH TBK</t>
  </si>
  <si>
    <t>PP LONDON SUMATERA TBK</t>
  </si>
  <si>
    <t>CAHAYA KALBAR TBK.</t>
  </si>
  <si>
    <t>SURYA DUMAI INDUSTRI TBK</t>
  </si>
  <si>
    <t>Ramayana Lestari Sentosa Tbk</t>
  </si>
  <si>
    <t>KEDAWUNG SETIA IND</t>
  </si>
  <si>
    <t>SELAMAT SEMPURNA TBK</t>
  </si>
  <si>
    <t>PELANGI INDAH CANINDO TBK</t>
  </si>
  <si>
    <t>BANK NEGARA INDONESIA (PERSERO) TBK</t>
  </si>
  <si>
    <t>SIANTAR TOP TBK.</t>
  </si>
  <si>
    <t>SIERAD PRODUCE TBK</t>
  </si>
  <si>
    <t>Land/Stone Quarrying</t>
  </si>
  <si>
    <t>Food and Beverages</t>
  </si>
  <si>
    <t>Automotive and Components</t>
  </si>
  <si>
    <t>Metal and Allied Products</t>
  </si>
  <si>
    <t>Bank</t>
  </si>
  <si>
    <t>IPO 2007</t>
  </si>
  <si>
    <t>Shares Offered</t>
  </si>
  <si>
    <t>IPO Price</t>
  </si>
  <si>
    <t>BISI</t>
  </si>
  <si>
    <t>Bisi International Tbk</t>
  </si>
  <si>
    <t>Agriculture</t>
  </si>
  <si>
    <t>WEHA</t>
  </si>
  <si>
    <t>Panorama Transportsi Tbk</t>
  </si>
  <si>
    <t>BKDP</t>
  </si>
  <si>
    <t>Bukit Darmo Property Tbk</t>
  </si>
  <si>
    <t>Property</t>
  </si>
  <si>
    <t>SGRO</t>
  </si>
  <si>
    <t>Sampoerna Agro Tbk</t>
  </si>
  <si>
    <t>MNCN</t>
  </si>
  <si>
    <t>Media Nusantara Citra</t>
  </si>
  <si>
    <t>Advertising</t>
  </si>
  <si>
    <t>MCOR</t>
  </si>
  <si>
    <t>Bank Multicor Tbk</t>
  </si>
  <si>
    <t>PKPK</t>
  </si>
  <si>
    <t>Perdana Karya Perkasa Tbk</t>
  </si>
  <si>
    <t>LCGP</t>
  </si>
  <si>
    <t>Laguna Cipta Griya Tbk</t>
  </si>
  <si>
    <t>DEWA</t>
  </si>
  <si>
    <t>Darma Henwa Tbk</t>
  </si>
  <si>
    <t>Non Construction</t>
  </si>
  <si>
    <t>BACA</t>
  </si>
  <si>
    <t>Bank Capital Ind Tbk</t>
  </si>
  <si>
    <t>GPRA</t>
  </si>
  <si>
    <t>Perdana Gapuraprima Tbk</t>
  </si>
  <si>
    <t>WIKA</t>
  </si>
  <si>
    <t>Wijaya Karya Tbk</t>
  </si>
  <si>
    <t>Construction</t>
  </si>
  <si>
    <t>ACES</t>
  </si>
  <si>
    <t>Ace Hardware Ind Tbk</t>
  </si>
  <si>
    <t>Retail</t>
  </si>
  <si>
    <t>CTRP</t>
  </si>
  <si>
    <t>Ciputra Property Tbk</t>
  </si>
  <si>
    <t>PTSN</t>
  </si>
  <si>
    <t>Sat Nusapersada Tbk</t>
  </si>
  <si>
    <t>Electronic</t>
  </si>
  <si>
    <t>JSMR</t>
  </si>
  <si>
    <t>Jasa Marga Tbk</t>
  </si>
  <si>
    <t>KBLV</t>
  </si>
  <si>
    <t>First Media Tbk</t>
  </si>
  <si>
    <t>Others</t>
  </si>
  <si>
    <t>MYOH</t>
  </si>
  <si>
    <t>Myoh Technology Tbk</t>
  </si>
  <si>
    <t>JKON</t>
  </si>
  <si>
    <t>Jaya Konstruksi Manggala Prata Tbk</t>
  </si>
  <si>
    <t>CSAP</t>
  </si>
  <si>
    <t>Catur Sentosa Adiprana Tbk</t>
  </si>
  <si>
    <t>ASRI</t>
  </si>
  <si>
    <t>Alam Sutera Realty</t>
  </si>
  <si>
    <t>ITMG</t>
  </si>
  <si>
    <t>Indo Tambangraya Megah Tbk</t>
  </si>
  <si>
    <t>COWL</t>
  </si>
  <si>
    <t>Cowell Development Tbk</t>
  </si>
  <si>
    <t>DGIK</t>
  </si>
  <si>
    <t>Duta Graha Indah Tbk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</si>
</sst>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\-yyyy"/>
    <numFmt numFmtId="166" formatCode="[$-409]dddd\,\ mmmm\ dd\,\ yyyy"/>
    <numFmt numFmtId="167" formatCode="0.000"/>
    <numFmt numFmtId="168" formatCode="[$-409]h:mm:ss\ AM/PM"/>
    <numFmt numFmtId="169" formatCode="#,##0.000"/>
    <numFmt numFmtId="170" formatCode="[$-409]d\-mmm\-yy;@"/>
    <numFmt numFmtId="171" formatCode="[$-409]d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000"/>
    <numFmt numFmtId="178" formatCode="_(* #,##0.0_);_(* \(#,##0.0\);_(* &quot;-&quot;??_);_(@_)"/>
    <numFmt numFmtId="179" formatCode="_(* #,##0_);_(* \(#,##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1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5" fontId="0" fillId="0" borderId="0" xfId="0" applyNumberFormat="1" applyAlignment="1">
      <alignment/>
    </xf>
    <xf numFmtId="164" fontId="6" fillId="1" borderId="0" xfId="0" applyNumberFormat="1" applyFont="1" applyFill="1" applyAlignment="1" applyProtection="1">
      <alignment horizontal="left"/>
      <protection/>
    </xf>
    <xf numFmtId="0" fontId="6" fillId="1" borderId="0" xfId="0" applyFont="1" applyFill="1" applyAlignment="1">
      <alignment/>
    </xf>
    <xf numFmtId="164" fontId="6" fillId="1" borderId="0" xfId="0" applyNumberFormat="1" applyFont="1" applyFill="1" applyAlignment="1" applyProtection="1">
      <alignment horizontal="right"/>
      <protection/>
    </xf>
    <xf numFmtId="3" fontId="6" fillId="1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164" fontId="6" fillId="1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37" fontId="6" fillId="1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1" borderId="0" xfId="0" applyFont="1" applyFill="1" applyAlignment="1">
      <alignment horizontal="center"/>
    </xf>
    <xf numFmtId="37" fontId="4" fillId="1" borderId="0" xfId="0" applyNumberFormat="1" applyFont="1" applyFill="1" applyAlignment="1" applyProtection="1">
      <alignment horizontal="center"/>
      <protection/>
    </xf>
    <xf numFmtId="3" fontId="4" fillId="1" borderId="0" xfId="0" applyNumberFormat="1" applyFont="1" applyFill="1" applyAlignment="1" applyProtection="1">
      <alignment horizontal="center"/>
      <protection/>
    </xf>
    <xf numFmtId="0" fontId="4" fillId="1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5" fillId="1" borderId="0" xfId="0" applyNumberFormat="1" applyFont="1" applyFill="1" applyAlignment="1" applyProtection="1">
      <alignment horizontal="left"/>
      <protection/>
    </xf>
    <xf numFmtId="0" fontId="5" fillId="1" borderId="0" xfId="0" applyFont="1" applyFill="1" applyAlignment="1">
      <alignment/>
    </xf>
    <xf numFmtId="164" fontId="5" fillId="1" borderId="0" xfId="0" applyNumberFormat="1" applyFont="1" applyFill="1" applyAlignment="1" applyProtection="1">
      <alignment horizontal="right"/>
      <protection/>
    </xf>
    <xf numFmtId="37" fontId="5" fillId="1" borderId="0" xfId="0" applyNumberFormat="1" applyFont="1" applyFill="1" applyAlignment="1" applyProtection="1">
      <alignment horizontal="right"/>
      <protection/>
    </xf>
    <xf numFmtId="3" fontId="5" fillId="1" borderId="0" xfId="0" applyNumberFormat="1" applyFont="1" applyFill="1" applyAlignment="1" applyProtection="1">
      <alignment horizontal="right"/>
      <protection/>
    </xf>
    <xf numFmtId="0" fontId="5" fillId="1" borderId="0" xfId="0" applyFont="1" applyFill="1" applyAlignment="1">
      <alignment horizontal="right"/>
    </xf>
    <xf numFmtId="164" fontId="5" fillId="1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5" fillId="1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7" fontId="5" fillId="1" borderId="0" xfId="0" applyNumberFormat="1" applyFont="1" applyFill="1" applyAlignment="1" applyProtection="1">
      <alignment horizontal="center"/>
      <protection/>
    </xf>
    <xf numFmtId="1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6" fillId="1" borderId="0" xfId="0" applyFont="1" applyFill="1" applyAlignment="1">
      <alignment horizontal="center"/>
    </xf>
    <xf numFmtId="169" fontId="0" fillId="0" borderId="0" xfId="0" applyNumberFormat="1" applyAlignment="1">
      <alignment horizontal="center"/>
    </xf>
    <xf numFmtId="169" fontId="3" fillId="0" borderId="0" xfId="0" applyNumberFormat="1" applyFont="1" applyAlignment="1">
      <alignment/>
    </xf>
    <xf numFmtId="169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6" fillId="1" borderId="0" xfId="0" applyNumberFormat="1" applyFont="1" applyFill="1" applyAlignment="1" applyProtection="1">
      <alignment horizontal="center"/>
      <protection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3" fontId="5" fillId="1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41" fontId="0" fillId="0" borderId="0" xfId="43" applyFont="1" applyAlignment="1" applyProtection="1">
      <alignment horizontal="center"/>
      <protection/>
    </xf>
    <xf numFmtId="41" fontId="0" fillId="0" borderId="0" xfId="0" applyNumberFormat="1" applyAlignment="1">
      <alignment horizontal="center"/>
    </xf>
    <xf numFmtId="38" fontId="0" fillId="0" borderId="0" xfId="0" applyNumberFormat="1" applyFont="1" applyAlignment="1">
      <alignment horizontal="center"/>
    </xf>
    <xf numFmtId="0" fontId="0" fillId="0" borderId="0" xfId="53" applyFont="1" applyAlignment="1" applyProtection="1">
      <alignment/>
      <protection/>
    </xf>
    <xf numFmtId="3" fontId="0" fillId="0" borderId="0" xfId="0" applyNumberFormat="1" applyFont="1" applyAlignment="1">
      <alignment/>
    </xf>
    <xf numFmtId="3" fontId="5" fillId="1" borderId="0" xfId="0" applyNumberFormat="1" applyFont="1" applyFill="1" applyAlignment="1">
      <alignment horizontal="right"/>
    </xf>
    <xf numFmtId="177" fontId="5" fillId="1" borderId="0" xfId="0" applyNumberFormat="1" applyFont="1" applyFill="1" applyAlignment="1">
      <alignment horizontal="center"/>
    </xf>
    <xf numFmtId="177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 applyProtection="1">
      <alignment horizontal="center"/>
      <protection/>
    </xf>
    <xf numFmtId="164" fontId="6" fillId="33" borderId="11" xfId="0" applyNumberFormat="1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>
      <alignment horizontal="center"/>
    </xf>
    <xf numFmtId="3" fontId="6" fillId="33" borderId="12" xfId="0" applyNumberFormat="1" applyFont="1" applyFill="1" applyBorder="1" applyAlignment="1" applyProtection="1">
      <alignment horizontal="center"/>
      <protection/>
    </xf>
    <xf numFmtId="164" fontId="6" fillId="33" borderId="13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0" fontId="0" fillId="0" borderId="12" xfId="59" applyNumberFormat="1" applyFon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 horizontal="right"/>
    </xf>
    <xf numFmtId="10" fontId="0" fillId="0" borderId="14" xfId="59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0" applyNumberFormat="1" applyFill="1" applyBorder="1" applyAlignment="1">
      <alignment/>
    </xf>
    <xf numFmtId="43" fontId="0" fillId="0" borderId="0" xfId="0" applyNumberFormat="1" applyAlignment="1">
      <alignment/>
    </xf>
    <xf numFmtId="179" fontId="0" fillId="0" borderId="14" xfId="0" applyNumberFormat="1" applyBorder="1" applyAlignment="1">
      <alignment horizontal="right"/>
    </xf>
    <xf numFmtId="179" fontId="0" fillId="0" borderId="14" xfId="0" applyNumberFormat="1" applyBorder="1" applyAlignment="1">
      <alignment horizontal="center"/>
    </xf>
    <xf numFmtId="179" fontId="0" fillId="0" borderId="14" xfId="0" applyNumberFormat="1" applyBorder="1" applyAlignment="1">
      <alignment/>
    </xf>
    <xf numFmtId="164" fontId="6" fillId="33" borderId="10" xfId="0" applyNumberFormat="1" applyFont="1" applyFill="1" applyBorder="1" applyAlignment="1" applyProtection="1">
      <alignment horizontal="center"/>
      <protection/>
    </xf>
    <xf numFmtId="164" fontId="6" fillId="33" borderId="12" xfId="0" applyNumberFormat="1" applyFont="1" applyFill="1" applyBorder="1" applyAlignment="1" applyProtection="1">
      <alignment horizontal="center"/>
      <protection/>
    </xf>
    <xf numFmtId="37" fontId="6" fillId="33" borderId="11" xfId="0" applyNumberFormat="1" applyFont="1" applyFill="1" applyBorder="1" applyAlignment="1" applyProtection="1">
      <alignment horizontal="center"/>
      <protection/>
    </xf>
    <xf numFmtId="37" fontId="6" fillId="33" borderId="13" xfId="0" applyNumberFormat="1" applyFont="1" applyFill="1" applyBorder="1" applyAlignment="1" applyProtection="1">
      <alignment horizontal="center"/>
      <protection/>
    </xf>
    <xf numFmtId="164" fontId="6" fillId="33" borderId="11" xfId="0" applyNumberFormat="1" applyFont="1" applyFill="1" applyBorder="1" applyAlignment="1" applyProtection="1">
      <alignment horizontal="center"/>
      <protection/>
    </xf>
    <xf numFmtId="164" fontId="6" fillId="33" borderId="13" xfId="0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jsx.co.id/issuers.asp?cmd=detail&amp;id=LPKR" TargetMode="External" /><Relationship Id="rId2" Type="http://schemas.openxmlformats.org/officeDocument/2006/relationships/hyperlink" Target="http://www.jsx.co.id/issuers.asp?cmd=detail&amp;id=CTTH" TargetMode="External" /><Relationship Id="rId3" Type="http://schemas.openxmlformats.org/officeDocument/2006/relationships/hyperlink" Target="http://www.jsx.co.id/issuers.asp?cmd=detail&amp;id=LSIP" TargetMode="External" /><Relationship Id="rId4" Type="http://schemas.openxmlformats.org/officeDocument/2006/relationships/hyperlink" Target="http://www.jsx.co.id/issuers.asp?cmd=detail&amp;id=CEKA" TargetMode="External" /><Relationship Id="rId5" Type="http://schemas.openxmlformats.org/officeDocument/2006/relationships/hyperlink" Target="http://www.jsx.co.id/issuers.asp?cmd=detail&amp;id=SUDI" TargetMode="External" /><Relationship Id="rId6" Type="http://schemas.openxmlformats.org/officeDocument/2006/relationships/hyperlink" Target="http://www.jsx.co.id/issuers.asp?cmd=detail&amp;id=KDSI" TargetMode="External" /><Relationship Id="rId7" Type="http://schemas.openxmlformats.org/officeDocument/2006/relationships/hyperlink" Target="http://www.jsx.co.id/issuers.asp?cmd=detail&amp;id=SMSM" TargetMode="External" /><Relationship Id="rId8" Type="http://schemas.openxmlformats.org/officeDocument/2006/relationships/hyperlink" Target="http://www.jsx.co.id/issuers.asp?cmd=detail&amp;id=PICO" TargetMode="External" /><Relationship Id="rId9" Type="http://schemas.openxmlformats.org/officeDocument/2006/relationships/hyperlink" Target="http://www.jsx.co.id/issuers.asp?cmd=detail&amp;id=BBNI" TargetMode="External" /><Relationship Id="rId10" Type="http://schemas.openxmlformats.org/officeDocument/2006/relationships/hyperlink" Target="http://www.jsx.co.id/issuers.asp?cmd=detail&amp;id=STTP" TargetMode="External" /><Relationship Id="rId11" Type="http://schemas.openxmlformats.org/officeDocument/2006/relationships/hyperlink" Target="http://www.jsx.co.id/issuers.asp?cmd=detail&amp;id=SIPD" TargetMode="External" /><Relationship Id="rId1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2">
      <selection activeCell="A32" sqref="A32"/>
    </sheetView>
  </sheetViews>
  <sheetFormatPr defaultColWidth="9.140625" defaultRowHeight="12.75"/>
  <cols>
    <col min="1" max="1" width="5.57421875" style="0" customWidth="1"/>
    <col min="3" max="3" width="29.421875" style="0" customWidth="1"/>
    <col min="4" max="4" width="12.7109375" style="0" customWidth="1"/>
    <col min="6" max="6" width="16.421875" style="0" customWidth="1"/>
    <col min="8" max="8" width="28.00390625" style="0" customWidth="1"/>
    <col min="9" max="9" width="12.8515625" style="0" customWidth="1"/>
    <col min="10" max="10" width="14.140625" style="0" customWidth="1"/>
    <col min="11" max="11" width="15.00390625" style="0" customWidth="1"/>
  </cols>
  <sheetData>
    <row r="2" spans="1:11" ht="12.75">
      <c r="A2" s="13"/>
      <c r="B2" s="45"/>
      <c r="C2" s="45"/>
      <c r="D2" s="13" t="s">
        <v>0</v>
      </c>
      <c r="E2" s="17" t="s">
        <v>250</v>
      </c>
      <c r="F2" s="50" t="s">
        <v>1</v>
      </c>
      <c r="G2" s="13"/>
      <c r="H2" s="13"/>
      <c r="I2" s="13" t="s">
        <v>244</v>
      </c>
      <c r="J2" s="13" t="s">
        <v>245</v>
      </c>
      <c r="K2" s="45" t="s">
        <v>281</v>
      </c>
    </row>
    <row r="3" spans="1:11" ht="12.75">
      <c r="A3" s="13" t="s">
        <v>2</v>
      </c>
      <c r="B3" s="45" t="s">
        <v>3</v>
      </c>
      <c r="C3" s="45" t="s">
        <v>4</v>
      </c>
      <c r="D3" s="13" t="s">
        <v>5</v>
      </c>
      <c r="E3" s="17" t="s">
        <v>251</v>
      </c>
      <c r="F3" s="50" t="s">
        <v>6</v>
      </c>
      <c r="G3" s="13" t="s">
        <v>7</v>
      </c>
      <c r="H3" s="13" t="s">
        <v>42</v>
      </c>
      <c r="I3" s="13" t="s">
        <v>246</v>
      </c>
      <c r="J3" s="13" t="s">
        <v>246</v>
      </c>
      <c r="K3" s="45" t="s">
        <v>246</v>
      </c>
    </row>
    <row r="4" ht="12.75">
      <c r="B4" s="15"/>
    </row>
    <row r="5" spans="1:11" ht="12.75">
      <c r="A5" s="15">
        <v>1</v>
      </c>
      <c r="B5" s="49" t="s">
        <v>380</v>
      </c>
      <c r="C5" t="s">
        <v>381</v>
      </c>
      <c r="E5">
        <v>3800</v>
      </c>
      <c r="H5" t="s">
        <v>416</v>
      </c>
      <c r="I5" s="40">
        <v>3800</v>
      </c>
      <c r="J5" s="40">
        <v>5475</v>
      </c>
      <c r="K5" s="46">
        <f>(J5-I5)/I5</f>
        <v>0.4407894736842105</v>
      </c>
    </row>
    <row r="6" spans="1:11" ht="12.75">
      <c r="A6" s="15">
        <v>2</v>
      </c>
      <c r="B6" s="49" t="s">
        <v>383</v>
      </c>
      <c r="C6" t="s">
        <v>382</v>
      </c>
      <c r="E6">
        <v>2600</v>
      </c>
      <c r="H6" t="s">
        <v>418</v>
      </c>
      <c r="I6" s="40">
        <v>2850</v>
      </c>
      <c r="J6" s="40">
        <v>4075</v>
      </c>
      <c r="K6" s="46">
        <f aca="true" t="shared" si="0" ref="K6:K17">(J6-I6)/I6</f>
        <v>0.4298245614035088</v>
      </c>
    </row>
    <row r="7" spans="1:11" ht="12.75">
      <c r="A7" s="15">
        <v>3</v>
      </c>
      <c r="B7" s="49" t="s">
        <v>385</v>
      </c>
      <c r="C7" t="s">
        <v>384</v>
      </c>
      <c r="E7">
        <v>4250</v>
      </c>
      <c r="H7" t="s">
        <v>267</v>
      </c>
      <c r="I7" s="40">
        <v>4250</v>
      </c>
      <c r="J7" s="40">
        <v>5300</v>
      </c>
      <c r="K7" s="46">
        <f t="shared" si="0"/>
        <v>0.24705882352941178</v>
      </c>
    </row>
    <row r="8" spans="1:11" ht="12.75">
      <c r="A8" s="15">
        <v>4</v>
      </c>
      <c r="B8" s="49" t="s">
        <v>387</v>
      </c>
      <c r="C8" t="s">
        <v>386</v>
      </c>
      <c r="E8">
        <v>3200</v>
      </c>
      <c r="H8" t="s">
        <v>278</v>
      </c>
      <c r="I8" s="40">
        <v>7200</v>
      </c>
      <c r="J8" s="40">
        <v>11000</v>
      </c>
      <c r="K8" s="46">
        <f t="shared" si="0"/>
        <v>0.5277777777777778</v>
      </c>
    </row>
    <row r="9" spans="1:11" ht="12.75">
      <c r="A9" s="15">
        <v>5</v>
      </c>
      <c r="B9" s="49" t="s">
        <v>389</v>
      </c>
      <c r="C9" t="s">
        <v>388</v>
      </c>
      <c r="E9">
        <v>7350</v>
      </c>
      <c r="H9" t="s">
        <v>419</v>
      </c>
      <c r="I9" s="40">
        <v>7350</v>
      </c>
      <c r="J9" s="40">
        <v>7600</v>
      </c>
      <c r="K9" s="46">
        <f t="shared" si="0"/>
        <v>0.034013605442176874</v>
      </c>
    </row>
    <row r="10" spans="1:11" ht="12.75">
      <c r="A10" s="15">
        <v>6</v>
      </c>
      <c r="B10" s="49" t="s">
        <v>391</v>
      </c>
      <c r="C10" t="s">
        <v>390</v>
      </c>
      <c r="E10">
        <v>4300</v>
      </c>
      <c r="H10" t="s">
        <v>365</v>
      </c>
      <c r="I10" s="40">
        <v>4300</v>
      </c>
      <c r="J10" s="40">
        <v>5900</v>
      </c>
      <c r="K10" s="46">
        <f t="shared" si="0"/>
        <v>0.37209302325581395</v>
      </c>
    </row>
    <row r="11" spans="1:11" ht="12.75">
      <c r="A11" s="15">
        <v>7</v>
      </c>
      <c r="B11" s="49" t="s">
        <v>393</v>
      </c>
      <c r="C11" t="s">
        <v>392</v>
      </c>
      <c r="E11">
        <v>3375</v>
      </c>
      <c r="H11" t="s">
        <v>358</v>
      </c>
      <c r="I11" s="40">
        <v>4025</v>
      </c>
      <c r="J11" s="40">
        <v>4025</v>
      </c>
      <c r="K11" s="46">
        <f t="shared" si="0"/>
        <v>0</v>
      </c>
    </row>
    <row r="12" spans="1:11" ht="12.75">
      <c r="A12" s="15">
        <v>8</v>
      </c>
      <c r="B12" s="49" t="s">
        <v>395</v>
      </c>
      <c r="C12" t="s">
        <v>394</v>
      </c>
      <c r="E12">
        <v>2150</v>
      </c>
      <c r="H12" t="s">
        <v>346</v>
      </c>
      <c r="I12" s="40">
        <v>3500</v>
      </c>
      <c r="J12" s="40">
        <v>3300</v>
      </c>
      <c r="K12" s="46">
        <f t="shared" si="0"/>
        <v>-0.05714285714285714</v>
      </c>
    </row>
    <row r="13" spans="1:11" ht="12.75">
      <c r="A13" s="15">
        <v>9</v>
      </c>
      <c r="B13" s="49" t="s">
        <v>397</v>
      </c>
      <c r="C13" t="s">
        <v>396</v>
      </c>
      <c r="E13">
        <v>3100</v>
      </c>
      <c r="H13" t="s">
        <v>358</v>
      </c>
      <c r="I13" s="40">
        <v>3700</v>
      </c>
      <c r="J13" s="40">
        <v>3700</v>
      </c>
      <c r="K13" s="46">
        <f t="shared" si="0"/>
        <v>0</v>
      </c>
    </row>
    <row r="14" spans="1:11" ht="12.75">
      <c r="A14" s="15">
        <v>10</v>
      </c>
      <c r="B14" s="49" t="s">
        <v>399</v>
      </c>
      <c r="C14" t="s">
        <v>398</v>
      </c>
      <c r="E14">
        <v>5700</v>
      </c>
      <c r="H14" t="s">
        <v>420</v>
      </c>
      <c r="I14" s="40">
        <v>5700</v>
      </c>
      <c r="J14" s="40">
        <v>7300</v>
      </c>
      <c r="K14" s="46">
        <f t="shared" si="0"/>
        <v>0.2807017543859649</v>
      </c>
    </row>
    <row r="15" spans="1:11" ht="12.75">
      <c r="A15" s="15">
        <v>11</v>
      </c>
      <c r="B15" s="49" t="s">
        <v>403</v>
      </c>
      <c r="C15" t="s">
        <v>400</v>
      </c>
      <c r="E15">
        <v>3500</v>
      </c>
      <c r="H15" t="s">
        <v>421</v>
      </c>
      <c r="I15" s="40">
        <v>3800</v>
      </c>
      <c r="J15" s="40">
        <v>3800</v>
      </c>
      <c r="K15" s="46">
        <f t="shared" si="0"/>
        <v>0</v>
      </c>
    </row>
    <row r="16" spans="1:11" ht="12.75">
      <c r="A16" s="15">
        <v>12</v>
      </c>
      <c r="B16" s="49" t="s">
        <v>404</v>
      </c>
      <c r="C16" t="s">
        <v>401</v>
      </c>
      <c r="E16">
        <v>4650</v>
      </c>
      <c r="H16" t="s">
        <v>321</v>
      </c>
      <c r="I16" s="40">
        <v>175</v>
      </c>
      <c r="J16" s="40">
        <v>200</v>
      </c>
      <c r="K16" s="46">
        <f t="shared" si="0"/>
        <v>0.14285714285714285</v>
      </c>
    </row>
    <row r="17" spans="1:11" ht="12.75">
      <c r="A17" s="15">
        <v>13</v>
      </c>
      <c r="B17" s="49" t="s">
        <v>405</v>
      </c>
      <c r="C17" t="s">
        <v>402</v>
      </c>
      <c r="E17">
        <v>3500</v>
      </c>
      <c r="H17" t="s">
        <v>422</v>
      </c>
      <c r="I17" s="40">
        <v>3500</v>
      </c>
      <c r="J17" s="40">
        <v>3500</v>
      </c>
      <c r="K17" s="46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C27" sqref="C27:G27"/>
    </sheetView>
  </sheetViews>
  <sheetFormatPr defaultColWidth="9.140625" defaultRowHeight="12.75"/>
  <cols>
    <col min="1" max="1" width="4.57421875" style="2" customWidth="1"/>
    <col min="2" max="2" width="7.421875" style="2" customWidth="1"/>
    <col min="3" max="3" width="33.421875" style="2" customWidth="1"/>
    <col min="4" max="4" width="11.57421875" style="2" customWidth="1"/>
    <col min="5" max="5" width="7.00390625" style="2" customWidth="1"/>
    <col min="6" max="6" width="10.8515625" style="4" customWidth="1"/>
    <col min="7" max="7" width="11.28125" style="2" customWidth="1"/>
    <col min="8" max="8" width="38.7109375" style="14" customWidth="1"/>
    <col min="9" max="9" width="12.00390625" style="14" customWidth="1"/>
    <col min="10" max="10" width="12.421875" style="2" customWidth="1"/>
    <col min="11" max="11" width="12.57421875" style="2" customWidth="1"/>
    <col min="12" max="16384" width="9.140625" style="2" customWidth="1"/>
  </cols>
  <sheetData>
    <row r="2" ht="12">
      <c r="A2" s="1" t="s">
        <v>8</v>
      </c>
    </row>
    <row r="3" spans="1:11" ht="13.5">
      <c r="A3" s="3"/>
      <c r="B3" s="19"/>
      <c r="C3" s="19"/>
      <c r="D3" s="3" t="s">
        <v>0</v>
      </c>
      <c r="E3" s="20" t="s">
        <v>250</v>
      </c>
      <c r="F3" s="21" t="s">
        <v>1</v>
      </c>
      <c r="G3" s="3"/>
      <c r="H3" s="3"/>
      <c r="I3" s="22" t="s">
        <v>244</v>
      </c>
      <c r="J3" s="22" t="s">
        <v>245</v>
      </c>
      <c r="K3" s="22" t="s">
        <v>281</v>
      </c>
    </row>
    <row r="4" spans="1:11" ht="13.5">
      <c r="A4" s="3" t="s">
        <v>2</v>
      </c>
      <c r="B4" s="19" t="s">
        <v>3</v>
      </c>
      <c r="C4" s="19" t="s">
        <v>4</v>
      </c>
      <c r="D4" s="3" t="s">
        <v>5</v>
      </c>
      <c r="E4" s="20" t="s">
        <v>251</v>
      </c>
      <c r="F4" s="21" t="s">
        <v>6</v>
      </c>
      <c r="G4" s="3" t="s">
        <v>7</v>
      </c>
      <c r="H4" s="3" t="s">
        <v>42</v>
      </c>
      <c r="I4" s="22" t="s">
        <v>248</v>
      </c>
      <c r="J4" s="22" t="s">
        <v>248</v>
      </c>
      <c r="K4" s="22" t="s">
        <v>246</v>
      </c>
    </row>
    <row r="5" spans="8:11" ht="12">
      <c r="H5" s="2"/>
      <c r="J5" s="14"/>
      <c r="K5" s="47"/>
    </row>
    <row r="6" spans="1:11" ht="12">
      <c r="A6" s="18">
        <v>1</v>
      </c>
      <c r="B6" s="18" t="s">
        <v>10</v>
      </c>
      <c r="C6" s="2" t="s">
        <v>22</v>
      </c>
      <c r="D6" s="4">
        <v>205000000</v>
      </c>
      <c r="E6" s="18">
        <v>130</v>
      </c>
      <c r="F6" s="23">
        <f>+E6*D6/1000000</f>
        <v>26650</v>
      </c>
      <c r="G6" s="24">
        <v>37273</v>
      </c>
      <c r="H6" s="2" t="s">
        <v>34</v>
      </c>
      <c r="I6" s="16">
        <v>220</v>
      </c>
      <c r="J6" s="16">
        <v>220</v>
      </c>
      <c r="K6" s="48">
        <f>(J6-I6)/I6</f>
        <v>0</v>
      </c>
    </row>
    <row r="7" spans="1:11" ht="12">
      <c r="A7" s="18">
        <v>2</v>
      </c>
      <c r="B7" s="18" t="s">
        <v>11</v>
      </c>
      <c r="C7" s="2" t="s">
        <v>23</v>
      </c>
      <c r="D7" s="4">
        <v>80000000</v>
      </c>
      <c r="E7" s="18">
        <v>125</v>
      </c>
      <c r="F7" s="23">
        <f aca="true" t="shared" si="0" ref="F7:F27">+E7*D7/1000000</f>
        <v>10000</v>
      </c>
      <c r="G7" s="24">
        <v>37274</v>
      </c>
      <c r="H7" s="2" t="s">
        <v>35</v>
      </c>
      <c r="I7" s="16">
        <v>210</v>
      </c>
      <c r="J7" s="16">
        <v>210</v>
      </c>
      <c r="K7" s="48">
        <f aca="true" t="shared" si="1" ref="K7:K27">(J7-I7)/I7</f>
        <v>0</v>
      </c>
    </row>
    <row r="8" spans="1:11" ht="12">
      <c r="A8" s="18">
        <v>3</v>
      </c>
      <c r="B8" s="18" t="s">
        <v>12</v>
      </c>
      <c r="C8" s="2" t="s">
        <v>24</v>
      </c>
      <c r="D8" s="4">
        <v>80000000</v>
      </c>
      <c r="E8" s="18">
        <v>125</v>
      </c>
      <c r="F8" s="23">
        <f t="shared" si="0"/>
        <v>10000</v>
      </c>
      <c r="G8" s="24">
        <v>37274</v>
      </c>
      <c r="H8" s="2" t="s">
        <v>36</v>
      </c>
      <c r="I8" s="16">
        <v>200</v>
      </c>
      <c r="J8" s="16">
        <v>160</v>
      </c>
      <c r="K8" s="48">
        <f t="shared" si="1"/>
        <v>-0.2</v>
      </c>
    </row>
    <row r="9" spans="1:11" ht="12">
      <c r="A9" s="18">
        <v>4</v>
      </c>
      <c r="B9" s="18" t="s">
        <v>13</v>
      </c>
      <c r="C9" s="2" t="s">
        <v>25</v>
      </c>
      <c r="D9" s="4">
        <v>60000000</v>
      </c>
      <c r="E9" s="18">
        <v>200</v>
      </c>
      <c r="F9" s="23">
        <f t="shared" si="0"/>
        <v>12000</v>
      </c>
      <c r="G9" s="24">
        <v>37335</v>
      </c>
      <c r="H9" s="2" t="s">
        <v>37</v>
      </c>
      <c r="I9" s="16">
        <v>340</v>
      </c>
      <c r="J9" s="16">
        <v>340</v>
      </c>
      <c r="K9" s="48">
        <f t="shared" si="1"/>
        <v>0</v>
      </c>
    </row>
    <row r="10" spans="1:11" ht="12">
      <c r="A10" s="18">
        <v>5</v>
      </c>
      <c r="B10" s="18" t="s">
        <v>14</v>
      </c>
      <c r="C10" s="2" t="s">
        <v>26</v>
      </c>
      <c r="D10" s="4">
        <v>67000000</v>
      </c>
      <c r="E10" s="18">
        <v>450</v>
      </c>
      <c r="F10" s="23">
        <f t="shared" si="0"/>
        <v>30150</v>
      </c>
      <c r="G10" s="24">
        <v>37336</v>
      </c>
      <c r="H10" s="2" t="s">
        <v>38</v>
      </c>
      <c r="I10" s="16">
        <v>600</v>
      </c>
      <c r="J10" s="16">
        <v>495</v>
      </c>
      <c r="K10" s="48">
        <f t="shared" si="1"/>
        <v>-0.175</v>
      </c>
    </row>
    <row r="11" spans="1:11" ht="12">
      <c r="A11" s="18">
        <v>6</v>
      </c>
      <c r="B11" s="18" t="s">
        <v>15</v>
      </c>
      <c r="C11" s="2" t="s">
        <v>27</v>
      </c>
      <c r="D11" s="4">
        <v>400000000</v>
      </c>
      <c r="E11" s="18">
        <v>105</v>
      </c>
      <c r="F11" s="23">
        <f t="shared" si="0"/>
        <v>42000</v>
      </c>
      <c r="G11" s="24">
        <v>37349</v>
      </c>
      <c r="H11" s="2" t="s">
        <v>39</v>
      </c>
      <c r="I11" s="16">
        <v>110</v>
      </c>
      <c r="J11" s="16">
        <v>175</v>
      </c>
      <c r="K11" s="48">
        <f t="shared" si="1"/>
        <v>0.5909090909090909</v>
      </c>
    </row>
    <row r="12" spans="1:11" ht="12">
      <c r="A12" s="18">
        <v>7</v>
      </c>
      <c r="B12" s="18" t="s">
        <v>16</v>
      </c>
      <c r="C12" s="2" t="s">
        <v>28</v>
      </c>
      <c r="D12" s="4">
        <v>100000000</v>
      </c>
      <c r="E12" s="18">
        <v>225</v>
      </c>
      <c r="F12" s="23">
        <f t="shared" si="0"/>
        <v>22500</v>
      </c>
      <c r="G12" s="24">
        <v>37362</v>
      </c>
      <c r="H12" s="2" t="s">
        <v>40</v>
      </c>
      <c r="I12" s="16">
        <v>345</v>
      </c>
      <c r="J12" s="16">
        <v>365</v>
      </c>
      <c r="K12" s="48">
        <f t="shared" si="1"/>
        <v>0.057971014492753624</v>
      </c>
    </row>
    <row r="13" spans="1:11" ht="12">
      <c r="A13" s="18">
        <v>8</v>
      </c>
      <c r="B13" s="18" t="s">
        <v>17</v>
      </c>
      <c r="C13" s="2" t="s">
        <v>29</v>
      </c>
      <c r="D13" s="4">
        <v>135450000</v>
      </c>
      <c r="E13" s="18">
        <v>300</v>
      </c>
      <c r="F13" s="23">
        <f t="shared" si="0"/>
        <v>40635</v>
      </c>
      <c r="G13" s="24">
        <v>37363</v>
      </c>
      <c r="H13" s="2" t="s">
        <v>41</v>
      </c>
      <c r="I13" s="16">
        <v>345</v>
      </c>
      <c r="J13" s="16">
        <v>365</v>
      </c>
      <c r="K13" s="48">
        <f t="shared" si="1"/>
        <v>0.057971014492753624</v>
      </c>
    </row>
    <row r="14" spans="1:11" ht="12">
      <c r="A14" s="18">
        <v>9</v>
      </c>
      <c r="B14" s="18" t="s">
        <v>18</v>
      </c>
      <c r="C14" s="2" t="s">
        <v>30</v>
      </c>
      <c r="D14" s="4">
        <v>95000000</v>
      </c>
      <c r="E14" s="18">
        <v>210</v>
      </c>
      <c r="F14" s="23">
        <f t="shared" si="0"/>
        <v>19950</v>
      </c>
      <c r="G14" s="24">
        <v>37364</v>
      </c>
      <c r="H14" s="2" t="s">
        <v>43</v>
      </c>
      <c r="I14" s="16">
        <v>300</v>
      </c>
      <c r="J14" s="16">
        <v>330</v>
      </c>
      <c r="K14" s="48">
        <f t="shared" si="1"/>
        <v>0.1</v>
      </c>
    </row>
    <row r="15" spans="1:11" ht="12">
      <c r="A15" s="18">
        <v>10</v>
      </c>
      <c r="B15" s="18" t="s">
        <v>19</v>
      </c>
      <c r="C15" s="2" t="s">
        <v>31</v>
      </c>
      <c r="D15" s="4">
        <v>60000000</v>
      </c>
      <c r="E15" s="18">
        <v>250</v>
      </c>
      <c r="F15" s="23">
        <f t="shared" si="0"/>
        <v>15000</v>
      </c>
      <c r="G15" s="24">
        <v>37377</v>
      </c>
      <c r="H15" s="2" t="s">
        <v>44</v>
      </c>
      <c r="I15" s="16">
        <v>270</v>
      </c>
      <c r="J15" s="16">
        <v>325</v>
      </c>
      <c r="K15" s="48">
        <f t="shared" si="1"/>
        <v>0.2037037037037037</v>
      </c>
    </row>
    <row r="16" spans="1:11" ht="12">
      <c r="A16" s="18">
        <v>11</v>
      </c>
      <c r="B16" s="18" t="s">
        <v>20</v>
      </c>
      <c r="C16" s="2" t="s">
        <v>32</v>
      </c>
      <c r="D16" s="4">
        <v>100000000</v>
      </c>
      <c r="E16" s="18">
        <v>120</v>
      </c>
      <c r="F16" s="23">
        <f t="shared" si="0"/>
        <v>12000</v>
      </c>
      <c r="G16" s="24">
        <v>37426</v>
      </c>
      <c r="H16" s="2" t="s">
        <v>45</v>
      </c>
      <c r="I16" s="16">
        <v>200</v>
      </c>
      <c r="J16" s="16">
        <v>200</v>
      </c>
      <c r="K16" s="48">
        <f t="shared" si="1"/>
        <v>0</v>
      </c>
    </row>
    <row r="17" spans="1:11" ht="12">
      <c r="A17" s="18">
        <v>12</v>
      </c>
      <c r="B17" s="18" t="s">
        <v>21</v>
      </c>
      <c r="C17" s="2" t="s">
        <v>33</v>
      </c>
      <c r="D17" s="4">
        <v>100000000</v>
      </c>
      <c r="E17" s="18">
        <v>215</v>
      </c>
      <c r="F17" s="23">
        <f t="shared" si="0"/>
        <v>21500</v>
      </c>
      <c r="G17" s="24">
        <v>37435</v>
      </c>
      <c r="H17" s="2" t="s">
        <v>43</v>
      </c>
      <c r="I17" s="16">
        <v>220</v>
      </c>
      <c r="J17" s="16">
        <v>145</v>
      </c>
      <c r="K17" s="48">
        <f t="shared" si="1"/>
        <v>-0.3409090909090909</v>
      </c>
    </row>
    <row r="18" spans="1:11" ht="12">
      <c r="A18" s="18">
        <v>13</v>
      </c>
      <c r="B18" s="18" t="s">
        <v>46</v>
      </c>
      <c r="C18" s="2" t="s">
        <v>56</v>
      </c>
      <c r="D18" s="4">
        <v>200000000</v>
      </c>
      <c r="E18" s="18">
        <v>550</v>
      </c>
      <c r="F18" s="23">
        <f t="shared" si="0"/>
        <v>110000</v>
      </c>
      <c r="G18" s="24">
        <v>37447</v>
      </c>
      <c r="H18" s="2" t="s">
        <v>65</v>
      </c>
      <c r="I18" s="16">
        <v>550</v>
      </c>
      <c r="J18" s="16">
        <v>550</v>
      </c>
      <c r="K18" s="48">
        <f t="shared" si="1"/>
        <v>0</v>
      </c>
    </row>
    <row r="19" spans="1:11" ht="12">
      <c r="A19" s="18">
        <v>14</v>
      </c>
      <c r="B19" s="18" t="s">
        <v>47</v>
      </c>
      <c r="C19" s="2" t="s">
        <v>249</v>
      </c>
      <c r="D19" s="4">
        <v>500000000</v>
      </c>
      <c r="E19" s="18">
        <v>120</v>
      </c>
      <c r="F19" s="23">
        <f t="shared" si="0"/>
        <v>60000</v>
      </c>
      <c r="G19" s="24">
        <v>37452</v>
      </c>
      <c r="H19" s="2" t="s">
        <v>44</v>
      </c>
      <c r="I19" s="16">
        <v>125</v>
      </c>
      <c r="J19" s="16">
        <v>135</v>
      </c>
      <c r="K19" s="48">
        <f t="shared" si="1"/>
        <v>0.08</v>
      </c>
    </row>
    <row r="20" spans="1:11" ht="12">
      <c r="A20" s="18">
        <v>15</v>
      </c>
      <c r="B20" s="18" t="s">
        <v>48</v>
      </c>
      <c r="C20" s="2" t="s">
        <v>57</v>
      </c>
      <c r="D20" s="4">
        <v>375000000</v>
      </c>
      <c r="E20" s="23">
        <v>1100</v>
      </c>
      <c r="F20" s="23">
        <f t="shared" si="0"/>
        <v>412500</v>
      </c>
      <c r="G20" s="24">
        <v>37453</v>
      </c>
      <c r="H20" s="2" t="s">
        <v>66</v>
      </c>
      <c r="I20" s="23">
        <v>1125</v>
      </c>
      <c r="J20" s="23">
        <v>1150</v>
      </c>
      <c r="K20" s="48">
        <f t="shared" si="1"/>
        <v>0.022222222222222223</v>
      </c>
    </row>
    <row r="21" spans="1:11" ht="12">
      <c r="A21" s="18">
        <v>16</v>
      </c>
      <c r="B21" s="18" t="s">
        <v>49</v>
      </c>
      <c r="C21" s="2" t="s">
        <v>58</v>
      </c>
      <c r="D21" s="4">
        <v>80000000</v>
      </c>
      <c r="E21" s="18">
        <v>225</v>
      </c>
      <c r="F21" s="23">
        <f t="shared" si="0"/>
        <v>18000</v>
      </c>
      <c r="G21" s="24">
        <v>37480</v>
      </c>
      <c r="H21" s="2" t="s">
        <v>67</v>
      </c>
      <c r="I21" s="16">
        <v>225</v>
      </c>
      <c r="J21" s="16">
        <v>170</v>
      </c>
      <c r="K21" s="48">
        <f t="shared" si="1"/>
        <v>-0.24444444444444444</v>
      </c>
    </row>
    <row r="22" spans="1:11" ht="12">
      <c r="A22" s="18">
        <v>17</v>
      </c>
      <c r="B22" s="18" t="s">
        <v>50</v>
      </c>
      <c r="C22" s="2" t="s">
        <v>59</v>
      </c>
      <c r="D22" s="4">
        <v>60000000</v>
      </c>
      <c r="E22" s="18">
        <v>450</v>
      </c>
      <c r="F22" s="23">
        <f t="shared" si="0"/>
        <v>27000</v>
      </c>
      <c r="G22" s="24">
        <v>37543</v>
      </c>
      <c r="H22" s="2" t="s">
        <v>38</v>
      </c>
      <c r="I22" s="16">
        <v>680</v>
      </c>
      <c r="J22" s="16">
        <v>670</v>
      </c>
      <c r="K22" s="48">
        <f t="shared" si="1"/>
        <v>-0.014705882352941176</v>
      </c>
    </row>
    <row r="23" spans="1:11" ht="12">
      <c r="A23" s="18">
        <v>18</v>
      </c>
      <c r="B23" s="18" t="s">
        <v>51</v>
      </c>
      <c r="C23" s="2" t="s">
        <v>60</v>
      </c>
      <c r="D23" s="4">
        <v>70000000</v>
      </c>
      <c r="E23" s="18">
        <v>225</v>
      </c>
      <c r="F23" s="23">
        <f t="shared" si="0"/>
        <v>15750</v>
      </c>
      <c r="G23" s="24">
        <v>37565</v>
      </c>
      <c r="H23" s="2" t="s">
        <v>43</v>
      </c>
      <c r="I23" s="16">
        <v>240</v>
      </c>
      <c r="J23" s="16">
        <v>265</v>
      </c>
      <c r="K23" s="48">
        <f t="shared" si="1"/>
        <v>0.10416666666666667</v>
      </c>
    </row>
    <row r="24" spans="1:11" ht="12">
      <c r="A24" s="18">
        <v>19</v>
      </c>
      <c r="B24" s="18" t="s">
        <v>52</v>
      </c>
      <c r="C24" s="2" t="s">
        <v>61</v>
      </c>
      <c r="D24" s="4">
        <v>78800000</v>
      </c>
      <c r="E24" s="18">
        <v>250</v>
      </c>
      <c r="F24" s="23">
        <f t="shared" si="0"/>
        <v>19700</v>
      </c>
      <c r="G24" s="24">
        <v>37581</v>
      </c>
      <c r="H24" s="2" t="s">
        <v>44</v>
      </c>
      <c r="I24" s="16">
        <v>350</v>
      </c>
      <c r="J24" s="16">
        <v>425</v>
      </c>
      <c r="K24" s="48">
        <f t="shared" si="1"/>
        <v>0.21428571428571427</v>
      </c>
    </row>
    <row r="25" spans="1:11" ht="12">
      <c r="A25" s="18">
        <v>20</v>
      </c>
      <c r="B25" s="18" t="s">
        <v>53</v>
      </c>
      <c r="C25" s="2" t="s">
        <v>62</v>
      </c>
      <c r="D25" s="4">
        <v>100000000</v>
      </c>
      <c r="E25" s="18">
        <v>170</v>
      </c>
      <c r="F25" s="23">
        <f t="shared" si="0"/>
        <v>17000</v>
      </c>
      <c r="G25" s="24">
        <v>37588</v>
      </c>
      <c r="H25" s="2" t="s">
        <v>68</v>
      </c>
      <c r="I25" s="16">
        <v>190</v>
      </c>
      <c r="J25" s="16">
        <v>195</v>
      </c>
      <c r="K25" s="48">
        <f t="shared" si="1"/>
        <v>0.02631578947368421</v>
      </c>
    </row>
    <row r="26" spans="1:11" ht="12">
      <c r="A26" s="18">
        <v>21</v>
      </c>
      <c r="B26" s="18" t="s">
        <v>54</v>
      </c>
      <c r="C26" s="2" t="s">
        <v>63</v>
      </c>
      <c r="D26" s="4">
        <v>80000000</v>
      </c>
      <c r="E26" s="18">
        <v>210</v>
      </c>
      <c r="F26" s="23">
        <f t="shared" si="0"/>
        <v>16800</v>
      </c>
      <c r="G26" s="24">
        <v>37608</v>
      </c>
      <c r="H26" s="2" t="s">
        <v>43</v>
      </c>
      <c r="I26" s="16">
        <v>310</v>
      </c>
      <c r="J26" s="16">
        <v>345</v>
      </c>
      <c r="K26" s="48">
        <f t="shared" si="1"/>
        <v>0.11290322580645161</v>
      </c>
    </row>
    <row r="27" spans="1:11" ht="12">
      <c r="A27" s="18">
        <v>22</v>
      </c>
      <c r="B27" s="18" t="s">
        <v>55</v>
      </c>
      <c r="C27" s="2" t="s">
        <v>64</v>
      </c>
      <c r="D27" s="4">
        <v>346500000</v>
      </c>
      <c r="E27" s="18">
        <v>575</v>
      </c>
      <c r="F27" s="23">
        <f t="shared" si="0"/>
        <v>199237.5</v>
      </c>
      <c r="G27" s="24">
        <v>37613</v>
      </c>
      <c r="H27" s="2" t="s">
        <v>69</v>
      </c>
      <c r="I27" s="16">
        <v>600</v>
      </c>
      <c r="J27" s="16">
        <v>600</v>
      </c>
      <c r="K27" s="48">
        <f t="shared" si="1"/>
        <v>0</v>
      </c>
    </row>
    <row r="29" ht="12">
      <c r="A29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0"/>
  <sheetViews>
    <sheetView zoomScalePageLayoutView="0" workbookViewId="0" topLeftCell="A1">
      <selection activeCell="C6" sqref="C6:G8"/>
    </sheetView>
  </sheetViews>
  <sheetFormatPr defaultColWidth="9.140625" defaultRowHeight="12.75"/>
  <cols>
    <col min="1" max="1" width="4.00390625" style="0" customWidth="1"/>
    <col min="2" max="2" width="7.421875" style="0" customWidth="1"/>
    <col min="3" max="3" width="29.28125" style="0" customWidth="1"/>
    <col min="4" max="4" width="14.140625" style="0" customWidth="1"/>
    <col min="5" max="5" width="8.57421875" style="0" customWidth="1"/>
    <col min="6" max="6" width="14.00390625" style="0" customWidth="1"/>
    <col min="7" max="7" width="11.7109375" style="0" customWidth="1"/>
    <col min="8" max="8" width="28.421875" style="0" customWidth="1"/>
    <col min="9" max="9" width="14.57421875" style="0" customWidth="1"/>
    <col min="10" max="10" width="13.28125" style="0" customWidth="1"/>
    <col min="11" max="11" width="14.00390625" style="0" customWidth="1"/>
  </cols>
  <sheetData>
    <row r="2" spans="1:11" ht="12.75">
      <c r="A2" s="13"/>
      <c r="B2" s="45"/>
      <c r="C2" s="45"/>
      <c r="D2" s="13" t="s">
        <v>0</v>
      </c>
      <c r="E2" s="17" t="s">
        <v>250</v>
      </c>
      <c r="F2" s="50" t="s">
        <v>1</v>
      </c>
      <c r="G2" s="13"/>
      <c r="H2" s="13"/>
      <c r="I2" s="13" t="s">
        <v>244</v>
      </c>
      <c r="J2" s="13" t="s">
        <v>245</v>
      </c>
      <c r="K2" s="45" t="s">
        <v>281</v>
      </c>
    </row>
    <row r="3" spans="1:11" ht="12.75">
      <c r="A3" s="13" t="s">
        <v>2</v>
      </c>
      <c r="B3" s="45" t="s">
        <v>3</v>
      </c>
      <c r="C3" s="45" t="s">
        <v>4</v>
      </c>
      <c r="D3" s="13" t="s">
        <v>5</v>
      </c>
      <c r="E3" s="17" t="s">
        <v>251</v>
      </c>
      <c r="F3" s="50" t="s">
        <v>6</v>
      </c>
      <c r="G3" s="13" t="s">
        <v>7</v>
      </c>
      <c r="H3" s="13" t="s">
        <v>42</v>
      </c>
      <c r="I3" s="13" t="s">
        <v>246</v>
      </c>
      <c r="J3" s="13" t="s">
        <v>246</v>
      </c>
      <c r="K3" s="45" t="s">
        <v>246</v>
      </c>
    </row>
    <row r="5" spans="1:11" ht="12.75">
      <c r="A5" s="15">
        <v>1</v>
      </c>
      <c r="B5" s="15" t="s">
        <v>439</v>
      </c>
      <c r="C5" t="s">
        <v>433</v>
      </c>
      <c r="D5" s="40">
        <v>95000000</v>
      </c>
      <c r="E5" s="15">
        <v>300</v>
      </c>
      <c r="F5" s="40">
        <f aca="true" t="shared" si="0" ref="F5:F10">+E5*D5/1000000</f>
        <v>28500</v>
      </c>
      <c r="G5" s="42">
        <v>37984</v>
      </c>
      <c r="H5" t="s">
        <v>353</v>
      </c>
      <c r="I5" s="15">
        <v>355</v>
      </c>
      <c r="J5" s="15">
        <v>375</v>
      </c>
      <c r="K5" s="46">
        <f aca="true" t="shared" si="1" ref="K5:K10">(J5-I5)/I5</f>
        <v>0.056338028169014086</v>
      </c>
    </row>
    <row r="6" spans="1:11" ht="12.75">
      <c r="A6" s="15">
        <v>2</v>
      </c>
      <c r="B6" s="15" t="s">
        <v>440</v>
      </c>
      <c r="C6" t="s">
        <v>434</v>
      </c>
      <c r="D6" s="40">
        <v>1685185000</v>
      </c>
      <c r="E6" s="15">
        <v>1500</v>
      </c>
      <c r="F6" s="40">
        <f t="shared" si="0"/>
        <v>2527777.5</v>
      </c>
      <c r="G6" s="42">
        <v>37970</v>
      </c>
      <c r="H6" t="s">
        <v>445</v>
      </c>
      <c r="I6" s="15">
        <v>1750</v>
      </c>
      <c r="J6" s="15">
        <v>1550</v>
      </c>
      <c r="K6" s="46">
        <f t="shared" si="1"/>
        <v>-0.11428571428571428</v>
      </c>
    </row>
    <row r="7" spans="1:11" ht="12.75">
      <c r="A7" s="15">
        <v>3</v>
      </c>
      <c r="B7" s="15" t="s">
        <v>441</v>
      </c>
      <c r="C7" t="s">
        <v>435</v>
      </c>
      <c r="D7" s="40">
        <v>4764705000</v>
      </c>
      <c r="E7" s="15">
        <v>875</v>
      </c>
      <c r="F7" s="40">
        <f t="shared" si="0"/>
        <v>4169116.875</v>
      </c>
      <c r="G7" s="42">
        <v>37935</v>
      </c>
      <c r="H7" t="s">
        <v>44</v>
      </c>
      <c r="I7" s="15">
        <v>1050</v>
      </c>
      <c r="J7" s="15">
        <v>975</v>
      </c>
      <c r="K7" s="46">
        <f t="shared" si="1"/>
        <v>-0.07142857142857142</v>
      </c>
    </row>
    <row r="8" spans="1:11" ht="12.75">
      <c r="A8" s="15">
        <v>4</v>
      </c>
      <c r="B8" s="15" t="s">
        <v>442</v>
      </c>
      <c r="C8" t="s">
        <v>436</v>
      </c>
      <c r="D8" s="40">
        <v>4000000000</v>
      </c>
      <c r="E8" s="15">
        <v>675</v>
      </c>
      <c r="F8" s="40">
        <f t="shared" si="0"/>
        <v>2700000</v>
      </c>
      <c r="G8" s="42">
        <v>37816</v>
      </c>
      <c r="H8" t="s">
        <v>44</v>
      </c>
      <c r="I8" s="15">
        <v>775</v>
      </c>
      <c r="J8" s="15">
        <v>850</v>
      </c>
      <c r="K8" s="46">
        <f t="shared" si="1"/>
        <v>0.0967741935483871</v>
      </c>
    </row>
    <row r="9" spans="1:11" ht="12.75">
      <c r="A9" s="15">
        <v>5</v>
      </c>
      <c r="B9" s="15" t="s">
        <v>443</v>
      </c>
      <c r="C9" t="s">
        <v>437</v>
      </c>
      <c r="D9" s="40">
        <v>55000000</v>
      </c>
      <c r="E9" s="15">
        <v>550</v>
      </c>
      <c r="F9" s="40">
        <f t="shared" si="0"/>
        <v>30250</v>
      </c>
      <c r="G9" s="42">
        <v>37811</v>
      </c>
      <c r="H9" t="s">
        <v>446</v>
      </c>
      <c r="I9" s="15">
        <v>575</v>
      </c>
      <c r="J9" s="15">
        <v>550</v>
      </c>
      <c r="K9" s="46">
        <f t="shared" si="1"/>
        <v>-0.043478260869565216</v>
      </c>
    </row>
    <row r="10" spans="1:11" ht="12.75">
      <c r="A10" s="15">
        <v>6</v>
      </c>
      <c r="B10" s="15" t="s">
        <v>444</v>
      </c>
      <c r="C10" t="s">
        <v>438</v>
      </c>
      <c r="D10" s="40">
        <v>50000000</v>
      </c>
      <c r="E10" s="15">
        <v>650</v>
      </c>
      <c r="F10" s="40">
        <f t="shared" si="0"/>
        <v>32500</v>
      </c>
      <c r="G10" s="42">
        <v>37741</v>
      </c>
      <c r="H10" t="s">
        <v>447</v>
      </c>
      <c r="I10" s="15">
        <v>750</v>
      </c>
      <c r="J10" s="15">
        <v>675</v>
      </c>
      <c r="K10" s="46">
        <f t="shared" si="1"/>
        <v>-0.1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1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8515625" style="0" customWidth="1"/>
    <col min="2" max="2" width="8.57421875" style="0" customWidth="1"/>
    <col min="3" max="3" width="35.140625" style="0" customWidth="1"/>
    <col min="4" max="4" width="17.421875" style="0" customWidth="1"/>
    <col min="6" max="6" width="16.57421875" style="0" customWidth="1"/>
    <col min="7" max="7" width="10.140625" style="0" bestFit="1" customWidth="1"/>
    <col min="8" max="8" width="26.7109375" style="0" customWidth="1"/>
    <col min="9" max="9" width="14.421875" style="0" customWidth="1"/>
    <col min="10" max="10" width="13.57421875" style="0" customWidth="1"/>
    <col min="11" max="11" width="14.7109375" style="0" customWidth="1"/>
  </cols>
  <sheetData>
    <row r="3" spans="1:11" ht="12.75">
      <c r="A3" s="13"/>
      <c r="B3" s="45"/>
      <c r="C3" s="45"/>
      <c r="D3" s="13" t="s">
        <v>0</v>
      </c>
      <c r="E3" s="17" t="s">
        <v>250</v>
      </c>
      <c r="F3" s="50" t="s">
        <v>1</v>
      </c>
      <c r="G3" s="13"/>
      <c r="H3" s="13"/>
      <c r="I3" s="13" t="s">
        <v>244</v>
      </c>
      <c r="J3" s="13" t="s">
        <v>245</v>
      </c>
      <c r="K3" s="45" t="s">
        <v>281</v>
      </c>
    </row>
    <row r="4" spans="1:11" ht="12.75">
      <c r="A4" s="13" t="s">
        <v>2</v>
      </c>
      <c r="B4" s="45" t="s">
        <v>3</v>
      </c>
      <c r="C4" s="45" t="s">
        <v>4</v>
      </c>
      <c r="D4" s="13" t="s">
        <v>5</v>
      </c>
      <c r="E4" s="17" t="s">
        <v>251</v>
      </c>
      <c r="F4" s="50" t="s">
        <v>6</v>
      </c>
      <c r="G4" s="13" t="s">
        <v>7</v>
      </c>
      <c r="H4" s="13" t="s">
        <v>42</v>
      </c>
      <c r="I4" s="13" t="s">
        <v>246</v>
      </c>
      <c r="J4" s="13" t="s">
        <v>246</v>
      </c>
      <c r="K4" s="45" t="s">
        <v>246</v>
      </c>
    </row>
    <row r="5" ht="12.75">
      <c r="G5" s="51"/>
    </row>
    <row r="6" spans="1:11" ht="12.75">
      <c r="A6">
        <v>1</v>
      </c>
      <c r="B6" s="15" t="s">
        <v>460</v>
      </c>
      <c r="C6" t="s">
        <v>448</v>
      </c>
      <c r="D6" s="60">
        <v>441320000</v>
      </c>
      <c r="E6" s="39">
        <v>150</v>
      </c>
      <c r="F6" s="61">
        <f>+E6*D6/1000000</f>
        <v>66198</v>
      </c>
      <c r="G6" s="52">
        <v>38334</v>
      </c>
      <c r="H6" t="s">
        <v>68</v>
      </c>
      <c r="I6" s="15">
        <v>775</v>
      </c>
      <c r="J6" s="15">
        <v>750</v>
      </c>
      <c r="K6" s="46">
        <f>(J6-I6)/I6</f>
        <v>-0.03225806451612903</v>
      </c>
    </row>
    <row r="7" spans="1:11" ht="12.75">
      <c r="A7">
        <v>2</v>
      </c>
      <c r="B7" s="15" t="s">
        <v>461</v>
      </c>
      <c r="C7" t="s">
        <v>449</v>
      </c>
      <c r="D7" s="60">
        <v>100000000</v>
      </c>
      <c r="E7" s="39">
        <v>2325</v>
      </c>
      <c r="F7" s="61">
        <f aca="true" t="shared" si="0" ref="F7:F17">+E7*D7/1000000</f>
        <v>232500</v>
      </c>
      <c r="G7" s="52">
        <v>38331</v>
      </c>
      <c r="H7" t="s">
        <v>43</v>
      </c>
      <c r="I7" s="15">
        <v>225</v>
      </c>
      <c r="J7" s="15">
        <v>260</v>
      </c>
      <c r="K7" s="46">
        <f aca="true" t="shared" si="1" ref="K7:K17">(J7-I7)/I7</f>
        <v>0.15555555555555556</v>
      </c>
    </row>
    <row r="8" spans="1:11" ht="12.75">
      <c r="A8">
        <v>3</v>
      </c>
      <c r="B8" s="15" t="s">
        <v>462</v>
      </c>
      <c r="C8" t="s">
        <v>450</v>
      </c>
      <c r="D8" s="60">
        <v>125000000</v>
      </c>
      <c r="E8" s="39">
        <v>210</v>
      </c>
      <c r="F8" s="61">
        <f t="shared" si="0"/>
        <v>26250</v>
      </c>
      <c r="G8" s="52">
        <v>38301</v>
      </c>
      <c r="H8" t="s">
        <v>472</v>
      </c>
      <c r="I8" s="15">
        <v>675</v>
      </c>
      <c r="J8" s="15">
        <v>700</v>
      </c>
      <c r="K8" s="46">
        <f t="shared" si="1"/>
        <v>0.037037037037037035</v>
      </c>
    </row>
    <row r="9" spans="1:11" ht="12.75">
      <c r="A9">
        <v>4</v>
      </c>
      <c r="B9" s="15" t="s">
        <v>463</v>
      </c>
      <c r="C9" t="s">
        <v>451</v>
      </c>
      <c r="D9" s="62">
        <v>120000000</v>
      </c>
      <c r="E9" s="39">
        <v>125</v>
      </c>
      <c r="F9" s="61">
        <f t="shared" si="0"/>
        <v>15000</v>
      </c>
      <c r="G9" s="52">
        <v>38292</v>
      </c>
      <c r="H9" t="s">
        <v>473</v>
      </c>
      <c r="I9" s="15">
        <v>215</v>
      </c>
      <c r="J9" s="15">
        <v>225</v>
      </c>
      <c r="K9" s="46">
        <f t="shared" si="1"/>
        <v>0.046511627906976744</v>
      </c>
    </row>
    <row r="10" spans="1:11" ht="12.75">
      <c r="A10">
        <v>5</v>
      </c>
      <c r="B10" s="15" t="s">
        <v>464</v>
      </c>
      <c r="C10" t="s">
        <v>452</v>
      </c>
      <c r="D10" s="62">
        <v>2847433500</v>
      </c>
      <c r="E10" s="39">
        <v>160</v>
      </c>
      <c r="F10" s="61">
        <f t="shared" si="0"/>
        <v>455589.36</v>
      </c>
      <c r="G10" s="52">
        <v>38264</v>
      </c>
      <c r="H10" t="s">
        <v>474</v>
      </c>
      <c r="I10" s="15">
        <v>750</v>
      </c>
      <c r="J10" s="15">
        <v>675</v>
      </c>
      <c r="K10" s="46">
        <f t="shared" si="1"/>
        <v>-0.1</v>
      </c>
    </row>
    <row r="11" spans="1:11" ht="12.75">
      <c r="A11">
        <v>6</v>
      </c>
      <c r="B11" s="15" t="s">
        <v>465</v>
      </c>
      <c r="C11" t="s">
        <v>453</v>
      </c>
      <c r="D11" s="62">
        <v>799999998</v>
      </c>
      <c r="E11" s="39">
        <v>1025</v>
      </c>
      <c r="F11" s="61">
        <f t="shared" si="0"/>
        <v>819999.99795</v>
      </c>
      <c r="G11" s="52">
        <v>38183</v>
      </c>
      <c r="H11" t="s">
        <v>416</v>
      </c>
      <c r="I11" s="15">
        <v>260</v>
      </c>
      <c r="J11" s="15">
        <v>265</v>
      </c>
      <c r="K11" s="46">
        <f t="shared" si="1"/>
        <v>0.019230769230769232</v>
      </c>
    </row>
    <row r="12" spans="1:11" ht="12.75">
      <c r="A12">
        <v>7</v>
      </c>
      <c r="B12" s="15" t="s">
        <v>466</v>
      </c>
      <c r="C12" t="s">
        <v>454</v>
      </c>
      <c r="D12" s="62">
        <v>120000000</v>
      </c>
      <c r="E12" s="39">
        <v>250</v>
      </c>
      <c r="F12" s="61">
        <f t="shared" si="0"/>
        <v>30000</v>
      </c>
      <c r="G12" s="52">
        <v>38170</v>
      </c>
      <c r="H12" t="s">
        <v>417</v>
      </c>
      <c r="I12" s="15">
        <v>1100</v>
      </c>
      <c r="J12" s="15">
        <v>1025</v>
      </c>
      <c r="K12" s="46">
        <f t="shared" si="1"/>
        <v>-0.06818181818181818</v>
      </c>
    </row>
    <row r="13" spans="1:11" ht="12.75">
      <c r="A13">
        <v>8</v>
      </c>
      <c r="B13" s="15" t="s">
        <v>467</v>
      </c>
      <c r="C13" t="s">
        <v>455</v>
      </c>
      <c r="D13" s="62">
        <v>1989163103</v>
      </c>
      <c r="E13" s="39">
        <v>551</v>
      </c>
      <c r="F13" s="61">
        <f t="shared" si="0"/>
        <v>1096028.869753</v>
      </c>
      <c r="G13" s="52">
        <v>38145</v>
      </c>
      <c r="H13" t="s">
        <v>475</v>
      </c>
      <c r="I13" s="15">
        <v>220</v>
      </c>
      <c r="J13" s="15">
        <v>240</v>
      </c>
      <c r="K13" s="46">
        <f t="shared" si="1"/>
        <v>0.09090909090909091</v>
      </c>
    </row>
    <row r="14" spans="1:11" ht="12.75">
      <c r="A14">
        <v>9</v>
      </c>
      <c r="B14" s="15" t="s">
        <v>468</v>
      </c>
      <c r="C14" t="s">
        <v>456</v>
      </c>
      <c r="D14" s="62">
        <v>80000000</v>
      </c>
      <c r="E14" s="39">
        <v>220</v>
      </c>
      <c r="F14" s="61">
        <f t="shared" si="0"/>
        <v>17600</v>
      </c>
      <c r="G14" s="52">
        <v>38121</v>
      </c>
      <c r="H14" t="s">
        <v>476</v>
      </c>
      <c r="I14" s="15">
        <v>175</v>
      </c>
      <c r="J14" s="15">
        <v>210</v>
      </c>
      <c r="K14" s="46">
        <f t="shared" si="1"/>
        <v>0.2</v>
      </c>
    </row>
    <row r="15" spans="1:11" ht="12.75">
      <c r="A15">
        <v>10</v>
      </c>
      <c r="B15" s="15" t="s">
        <v>469</v>
      </c>
      <c r="C15" t="s">
        <v>457</v>
      </c>
      <c r="D15" s="62">
        <v>500000000</v>
      </c>
      <c r="E15" s="39">
        <v>625</v>
      </c>
      <c r="F15" s="61">
        <f t="shared" si="0"/>
        <v>312500</v>
      </c>
      <c r="G15" s="52">
        <v>38089</v>
      </c>
      <c r="H15" t="s">
        <v>43</v>
      </c>
      <c r="I15" s="15">
        <v>280</v>
      </c>
      <c r="J15" s="15">
        <v>225</v>
      </c>
      <c r="K15" s="46">
        <f t="shared" si="1"/>
        <v>-0.19642857142857142</v>
      </c>
    </row>
    <row r="16" spans="1:11" ht="12.75">
      <c r="A16">
        <v>11</v>
      </c>
      <c r="B16" s="15" t="s">
        <v>470</v>
      </c>
      <c r="C16" t="s">
        <v>459</v>
      </c>
      <c r="D16" s="62">
        <v>120000000</v>
      </c>
      <c r="E16" s="39">
        <v>215</v>
      </c>
      <c r="F16" s="61">
        <f t="shared" si="0"/>
        <v>25800</v>
      </c>
      <c r="G16" s="52">
        <v>38077</v>
      </c>
      <c r="H16" t="s">
        <v>68</v>
      </c>
      <c r="I16" s="15">
        <v>2350</v>
      </c>
      <c r="J16" s="15">
        <v>2325</v>
      </c>
      <c r="K16" s="46">
        <f t="shared" si="1"/>
        <v>-0.010638297872340425</v>
      </c>
    </row>
    <row r="17" spans="1:11" ht="12.75">
      <c r="A17">
        <v>12</v>
      </c>
      <c r="B17" s="15" t="s">
        <v>471</v>
      </c>
      <c r="C17" t="s">
        <v>458</v>
      </c>
      <c r="D17" s="62">
        <v>200000000</v>
      </c>
      <c r="E17" s="39">
        <v>700</v>
      </c>
      <c r="F17" s="61">
        <f t="shared" si="0"/>
        <v>140000</v>
      </c>
      <c r="G17" s="52">
        <v>38064</v>
      </c>
      <c r="H17" t="s">
        <v>372</v>
      </c>
      <c r="I17" s="15">
        <v>170</v>
      </c>
      <c r="J17" s="15">
        <v>185</v>
      </c>
      <c r="K17" s="46">
        <f t="shared" si="1"/>
        <v>0.08823529411764706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K1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7109375" style="0" customWidth="1"/>
    <col min="2" max="2" width="8.8515625" style="0" customWidth="1"/>
    <col min="3" max="3" width="28.8515625" style="0" customWidth="1"/>
    <col min="4" max="4" width="18.57421875" style="0" customWidth="1"/>
    <col min="5" max="5" width="10.00390625" style="0" bestFit="1" customWidth="1"/>
    <col min="6" max="6" width="15.421875" style="0" customWidth="1"/>
    <col min="7" max="7" width="12.00390625" style="0" customWidth="1"/>
    <col min="8" max="8" width="26.28125" style="0" customWidth="1"/>
    <col min="9" max="9" width="14.8515625" style="0" customWidth="1"/>
    <col min="10" max="10" width="13.00390625" style="0" customWidth="1"/>
    <col min="11" max="11" width="14.8515625" style="0" customWidth="1"/>
  </cols>
  <sheetData>
    <row r="3" spans="1:11" ht="12.75">
      <c r="A3" s="13"/>
      <c r="B3" s="45"/>
      <c r="C3" s="45"/>
      <c r="D3" s="13" t="s">
        <v>0</v>
      </c>
      <c r="E3" s="17" t="s">
        <v>250</v>
      </c>
      <c r="F3" s="50" t="s">
        <v>1</v>
      </c>
      <c r="G3" s="13"/>
      <c r="H3" s="13"/>
      <c r="I3" s="13" t="s">
        <v>244</v>
      </c>
      <c r="J3" s="13" t="s">
        <v>245</v>
      </c>
      <c r="K3" s="45" t="s">
        <v>281</v>
      </c>
    </row>
    <row r="4" spans="1:11" ht="12.75">
      <c r="A4" s="13" t="s">
        <v>2</v>
      </c>
      <c r="B4" s="45" t="s">
        <v>3</v>
      </c>
      <c r="C4" s="45" t="s">
        <v>4</v>
      </c>
      <c r="D4" s="13" t="s">
        <v>5</v>
      </c>
      <c r="E4" s="17" t="s">
        <v>251</v>
      </c>
      <c r="F4" s="50" t="s">
        <v>6</v>
      </c>
      <c r="G4" s="13" t="s">
        <v>7</v>
      </c>
      <c r="H4" s="13" t="s">
        <v>42</v>
      </c>
      <c r="I4" s="13" t="s">
        <v>246</v>
      </c>
      <c r="J4" s="13" t="s">
        <v>246</v>
      </c>
      <c r="K4" s="45" t="s">
        <v>246</v>
      </c>
    </row>
    <row r="6" spans="1:11" ht="12.75">
      <c r="A6" s="15">
        <v>1</v>
      </c>
      <c r="B6" s="15" t="s">
        <v>485</v>
      </c>
      <c r="C6" t="s">
        <v>477</v>
      </c>
      <c r="D6" s="40">
        <v>240000000</v>
      </c>
      <c r="E6" s="40">
        <v>105</v>
      </c>
      <c r="F6" s="40">
        <f>+E6*D6/1000000</f>
        <v>25200</v>
      </c>
      <c r="G6" s="42">
        <v>38709</v>
      </c>
      <c r="H6" t="s">
        <v>353</v>
      </c>
      <c r="I6" s="15">
        <v>110</v>
      </c>
      <c r="J6" s="15">
        <v>110</v>
      </c>
      <c r="K6" s="46">
        <f>(J6-I6)/I6</f>
        <v>0</v>
      </c>
    </row>
    <row r="7" spans="1:11" ht="12.75">
      <c r="A7" s="15">
        <v>2</v>
      </c>
      <c r="B7" s="15" t="s">
        <v>486</v>
      </c>
      <c r="C7" t="s">
        <v>478</v>
      </c>
      <c r="D7" s="40">
        <v>100000000</v>
      </c>
      <c r="E7" s="40">
        <v>490</v>
      </c>
      <c r="F7" s="40">
        <f aca="true" t="shared" si="0" ref="F7:F12">+E7*D7/1000000</f>
        <v>49000</v>
      </c>
      <c r="G7" s="42">
        <v>38707</v>
      </c>
      <c r="H7" t="s">
        <v>358</v>
      </c>
      <c r="I7" s="15">
        <v>500</v>
      </c>
      <c r="J7" s="15">
        <v>650</v>
      </c>
      <c r="K7" s="46">
        <f aca="true" t="shared" si="1" ref="K7:K13">(J7-I7)/I7</f>
        <v>0.3</v>
      </c>
    </row>
    <row r="8" spans="1:11" ht="12.75">
      <c r="A8" s="15">
        <v>3</v>
      </c>
      <c r="B8" s="15" t="s">
        <v>487</v>
      </c>
      <c r="C8" t="s">
        <v>479</v>
      </c>
      <c r="D8" s="40">
        <v>1427000000</v>
      </c>
      <c r="E8" s="40">
        <v>2000</v>
      </c>
      <c r="F8" s="40">
        <f t="shared" si="0"/>
        <v>2854000</v>
      </c>
      <c r="G8" s="42">
        <v>38624</v>
      </c>
      <c r="H8" t="s">
        <v>325</v>
      </c>
      <c r="I8" s="15">
        <v>2100</v>
      </c>
      <c r="J8" s="15">
        <v>2300</v>
      </c>
      <c r="K8" s="46">
        <f t="shared" si="1"/>
        <v>0.09523809523809523</v>
      </c>
    </row>
    <row r="9" spans="1:11" ht="12.75">
      <c r="A9" s="15">
        <v>4</v>
      </c>
      <c r="B9" s="15" t="s">
        <v>488</v>
      </c>
      <c r="C9" t="s">
        <v>480</v>
      </c>
      <c r="D9" s="40">
        <v>325000000</v>
      </c>
      <c r="E9" s="40">
        <v>195</v>
      </c>
      <c r="F9" s="40">
        <f t="shared" si="0"/>
        <v>63375</v>
      </c>
      <c r="G9" s="42">
        <v>38601</v>
      </c>
      <c r="H9" t="s">
        <v>68</v>
      </c>
      <c r="I9" s="15">
        <v>195</v>
      </c>
      <c r="J9" s="15">
        <v>185</v>
      </c>
      <c r="K9" s="46">
        <f t="shared" si="1"/>
        <v>-0.05128205128205128</v>
      </c>
    </row>
    <row r="10" spans="1:11" ht="12.75">
      <c r="A10" s="15">
        <v>5</v>
      </c>
      <c r="B10" s="15" t="s">
        <v>489</v>
      </c>
      <c r="C10" t="s">
        <v>481</v>
      </c>
      <c r="D10" s="40">
        <v>200000000</v>
      </c>
      <c r="E10" s="40">
        <v>250</v>
      </c>
      <c r="F10" s="40">
        <f t="shared" si="0"/>
        <v>50000</v>
      </c>
      <c r="G10" s="42">
        <v>38546</v>
      </c>
      <c r="H10" t="s">
        <v>43</v>
      </c>
      <c r="I10" s="15">
        <v>260</v>
      </c>
      <c r="J10" s="15">
        <v>255</v>
      </c>
      <c r="K10" s="46">
        <f t="shared" si="1"/>
        <v>-0.019230769230769232</v>
      </c>
    </row>
    <row r="11" spans="1:11" ht="12.75">
      <c r="A11" s="15">
        <v>6</v>
      </c>
      <c r="B11" s="15" t="s">
        <v>490</v>
      </c>
      <c r="C11" t="s">
        <v>482</v>
      </c>
      <c r="D11" s="40">
        <v>190000000</v>
      </c>
      <c r="E11" s="40">
        <v>105</v>
      </c>
      <c r="F11" s="40">
        <f t="shared" si="0"/>
        <v>19950</v>
      </c>
      <c r="G11" s="42">
        <v>38527</v>
      </c>
      <c r="H11" t="s">
        <v>43</v>
      </c>
      <c r="I11" s="15">
        <v>120</v>
      </c>
      <c r="J11" s="15">
        <v>155</v>
      </c>
      <c r="K11" s="46">
        <f t="shared" si="1"/>
        <v>0.2916666666666667</v>
      </c>
    </row>
    <row r="12" spans="1:11" ht="12.75">
      <c r="A12" s="15">
        <v>7</v>
      </c>
      <c r="B12" s="15" t="s">
        <v>491</v>
      </c>
      <c r="C12" t="s">
        <v>483</v>
      </c>
      <c r="D12" s="40">
        <v>500000000</v>
      </c>
      <c r="E12" s="40">
        <v>625</v>
      </c>
      <c r="F12" s="40">
        <f t="shared" si="0"/>
        <v>312500</v>
      </c>
      <c r="G12" s="42">
        <v>38386</v>
      </c>
      <c r="H12" t="s">
        <v>330</v>
      </c>
      <c r="I12" s="15">
        <v>700</v>
      </c>
      <c r="J12" s="15">
        <v>700</v>
      </c>
      <c r="K12" s="46">
        <f t="shared" si="1"/>
        <v>0</v>
      </c>
    </row>
    <row r="13" spans="1:11" ht="12.75">
      <c r="A13" s="15">
        <v>8</v>
      </c>
      <c r="B13" s="15" t="s">
        <v>492</v>
      </c>
      <c r="C13" t="s">
        <v>484</v>
      </c>
      <c r="D13" s="40">
        <v>1000000000</v>
      </c>
      <c r="E13" s="40">
        <v>170</v>
      </c>
      <c r="F13" s="40">
        <f>+E13*D13/1000000</f>
        <v>170000</v>
      </c>
      <c r="G13" s="42">
        <v>38512</v>
      </c>
      <c r="H13" t="s">
        <v>493</v>
      </c>
      <c r="I13" s="15">
        <v>190</v>
      </c>
      <c r="J13" s="15">
        <v>180</v>
      </c>
      <c r="K13" s="46">
        <f t="shared" si="1"/>
        <v>-0.05263157894736842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.28125" style="0" customWidth="1"/>
    <col min="2" max="2" width="7.8515625" style="0" customWidth="1"/>
    <col min="3" max="3" width="27.421875" style="0" customWidth="1"/>
    <col min="4" max="4" width="13.28125" style="0" customWidth="1"/>
    <col min="5" max="5" width="9.00390625" style="0" customWidth="1"/>
    <col min="6" max="6" width="14.8515625" style="0" customWidth="1"/>
    <col min="7" max="7" width="9.421875" style="0" bestFit="1" customWidth="1"/>
    <col min="8" max="8" width="31.140625" style="0" customWidth="1"/>
    <col min="9" max="9" width="14.8515625" style="0" customWidth="1"/>
    <col min="10" max="10" width="13.421875" style="0" customWidth="1"/>
    <col min="11" max="11" width="14.57421875" style="0" customWidth="1"/>
  </cols>
  <sheetData>
    <row r="2" spans="1:11" ht="12.75">
      <c r="A2" s="13"/>
      <c r="B2" s="45"/>
      <c r="C2" s="45"/>
      <c r="D2" s="13" t="s">
        <v>0</v>
      </c>
      <c r="E2" s="17" t="s">
        <v>250</v>
      </c>
      <c r="F2" s="50" t="s">
        <v>1</v>
      </c>
      <c r="G2" s="13"/>
      <c r="H2" s="13"/>
      <c r="I2" s="13" t="s">
        <v>244</v>
      </c>
      <c r="J2" s="13" t="s">
        <v>245</v>
      </c>
      <c r="K2" s="45" t="s">
        <v>281</v>
      </c>
    </row>
    <row r="3" spans="1:11" ht="12.75">
      <c r="A3" s="13" t="s">
        <v>2</v>
      </c>
      <c r="B3" s="45" t="s">
        <v>3</v>
      </c>
      <c r="C3" s="45" t="s">
        <v>4</v>
      </c>
      <c r="D3" s="13" t="s">
        <v>5</v>
      </c>
      <c r="E3" s="17" t="s">
        <v>251</v>
      </c>
      <c r="F3" s="50" t="s">
        <v>6</v>
      </c>
      <c r="G3" s="13" t="s">
        <v>7</v>
      </c>
      <c r="H3" s="13" t="s">
        <v>42</v>
      </c>
      <c r="I3" s="13" t="s">
        <v>246</v>
      </c>
      <c r="J3" s="13" t="s">
        <v>246</v>
      </c>
      <c r="K3" s="45" t="s">
        <v>246</v>
      </c>
    </row>
    <row r="5" spans="1:11" ht="12.75">
      <c r="A5" s="15">
        <v>1</v>
      </c>
      <c r="B5" s="15" t="s">
        <v>501</v>
      </c>
      <c r="C5" t="s">
        <v>495</v>
      </c>
      <c r="D5" s="40">
        <v>5000000000</v>
      </c>
      <c r="E5" s="40">
        <v>110</v>
      </c>
      <c r="F5" s="40">
        <f>+E5*D5/1000000</f>
        <v>550000</v>
      </c>
      <c r="G5" s="42">
        <v>39006</v>
      </c>
      <c r="H5" t="s">
        <v>372</v>
      </c>
      <c r="I5" s="15">
        <v>150</v>
      </c>
      <c r="J5" s="15">
        <v>180</v>
      </c>
      <c r="K5" s="46">
        <f aca="true" t="shared" si="0" ref="K5:K11">(J5-I5)/I5</f>
        <v>0.2</v>
      </c>
    </row>
    <row r="6" spans="1:11" ht="12.75">
      <c r="A6" s="15">
        <v>2</v>
      </c>
      <c r="B6" s="15" t="s">
        <v>502</v>
      </c>
      <c r="C6" t="s">
        <v>494</v>
      </c>
      <c r="D6" s="40">
        <v>432000000</v>
      </c>
      <c r="E6" s="40">
        <v>130</v>
      </c>
      <c r="F6" s="40">
        <f aca="true" t="shared" si="1" ref="F6:F11">+E6*D6/1000000</f>
        <v>56160</v>
      </c>
      <c r="G6" s="42">
        <v>38973</v>
      </c>
      <c r="H6" t="s">
        <v>330</v>
      </c>
      <c r="I6" s="15">
        <v>150</v>
      </c>
      <c r="J6" s="15">
        <v>135</v>
      </c>
      <c r="K6" s="46">
        <f t="shared" si="0"/>
        <v>-0.1</v>
      </c>
    </row>
    <row r="7" spans="1:11" ht="12.75">
      <c r="A7" s="15">
        <v>3</v>
      </c>
      <c r="B7" s="15" t="s">
        <v>503</v>
      </c>
      <c r="C7" t="s">
        <v>496</v>
      </c>
      <c r="D7" s="40">
        <v>300000000</v>
      </c>
      <c r="E7" s="40">
        <v>345</v>
      </c>
      <c r="F7" s="40">
        <f t="shared" si="1"/>
        <v>103500</v>
      </c>
      <c r="G7" s="42">
        <v>38923</v>
      </c>
      <c r="H7" t="s">
        <v>372</v>
      </c>
      <c r="I7" s="15">
        <v>405</v>
      </c>
      <c r="J7" s="15">
        <v>370</v>
      </c>
      <c r="K7" s="46">
        <f t="shared" si="0"/>
        <v>-0.08641975308641975</v>
      </c>
    </row>
    <row r="8" spans="1:11" ht="12.75">
      <c r="A8" s="15">
        <v>4</v>
      </c>
      <c r="B8" s="15" t="s">
        <v>504</v>
      </c>
      <c r="C8" t="s">
        <v>497</v>
      </c>
      <c r="D8" s="40">
        <v>170000000</v>
      </c>
      <c r="E8" s="40">
        <v>250</v>
      </c>
      <c r="F8" s="40">
        <f t="shared" si="1"/>
        <v>42500</v>
      </c>
      <c r="G8" s="42">
        <v>38910</v>
      </c>
      <c r="H8" t="s">
        <v>509</v>
      </c>
      <c r="I8" s="15">
        <v>350</v>
      </c>
      <c r="J8" s="15">
        <v>375</v>
      </c>
      <c r="K8" s="46">
        <f t="shared" si="0"/>
        <v>0.07142857142857142</v>
      </c>
    </row>
    <row r="9" spans="1:11" ht="12.75">
      <c r="A9" s="15">
        <v>5</v>
      </c>
      <c r="B9" s="15" t="s">
        <v>505</v>
      </c>
      <c r="C9" t="s">
        <v>498</v>
      </c>
      <c r="D9" s="40">
        <v>210000000</v>
      </c>
      <c r="E9" s="40">
        <v>160</v>
      </c>
      <c r="F9" s="40">
        <f t="shared" si="1"/>
        <v>33600</v>
      </c>
      <c r="G9" s="42">
        <v>38869</v>
      </c>
      <c r="H9" t="s">
        <v>44</v>
      </c>
      <c r="I9" s="15">
        <v>205</v>
      </c>
      <c r="J9" s="15">
        <v>235</v>
      </c>
      <c r="K9" s="46">
        <f t="shared" si="0"/>
        <v>0.14634146341463414</v>
      </c>
    </row>
    <row r="10" spans="1:11" ht="12.75">
      <c r="A10" s="15">
        <v>6</v>
      </c>
      <c r="B10" s="15" t="s">
        <v>506</v>
      </c>
      <c r="C10" t="s">
        <v>499</v>
      </c>
      <c r="D10" s="40">
        <v>61000000</v>
      </c>
      <c r="E10" s="40">
        <v>880</v>
      </c>
      <c r="F10" s="40">
        <f t="shared" si="1"/>
        <v>53680</v>
      </c>
      <c r="G10" s="42">
        <v>38758</v>
      </c>
      <c r="H10" t="s">
        <v>510</v>
      </c>
      <c r="I10" s="15">
        <v>1150</v>
      </c>
      <c r="J10" s="15">
        <v>1130</v>
      </c>
      <c r="K10" s="46">
        <f t="shared" si="0"/>
        <v>-0.017391304347826087</v>
      </c>
    </row>
    <row r="11" spans="1:11" ht="12.75">
      <c r="A11" s="15">
        <v>7</v>
      </c>
      <c r="B11" s="15" t="s">
        <v>507</v>
      </c>
      <c r="C11" t="s">
        <v>500</v>
      </c>
      <c r="D11" s="40">
        <v>5500000000</v>
      </c>
      <c r="E11" s="40">
        <v>110</v>
      </c>
      <c r="F11" s="40">
        <f t="shared" si="1"/>
        <v>605000</v>
      </c>
      <c r="G11" s="42">
        <v>38751</v>
      </c>
      <c r="H11" t="s">
        <v>325</v>
      </c>
      <c r="I11" s="15">
        <v>160</v>
      </c>
      <c r="J11" s="15">
        <v>155</v>
      </c>
      <c r="K11" s="46">
        <f t="shared" si="0"/>
        <v>-0.03125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4.421875" style="0" customWidth="1"/>
    <col min="2" max="2" width="7.140625" style="0" customWidth="1"/>
    <col min="3" max="3" width="31.7109375" style="0" customWidth="1"/>
    <col min="4" max="4" width="14.28125" style="0" customWidth="1"/>
    <col min="6" max="6" width="14.8515625" style="0" customWidth="1"/>
    <col min="7" max="7" width="10.8515625" style="0" customWidth="1"/>
    <col min="8" max="8" width="15.8515625" style="0" customWidth="1"/>
    <col min="9" max="9" width="12.00390625" style="0" customWidth="1"/>
    <col min="10" max="10" width="11.7109375" style="0" customWidth="1"/>
    <col min="11" max="11" width="11.8515625" style="0" customWidth="1"/>
  </cols>
  <sheetData>
    <row r="1" spans="1:3" ht="12.75">
      <c r="A1" s="100" t="s">
        <v>589</v>
      </c>
      <c r="B1" s="100"/>
      <c r="C1" s="100"/>
    </row>
    <row r="2" spans="1:11" ht="12.75">
      <c r="A2" s="94" t="s">
        <v>2</v>
      </c>
      <c r="B2" s="101" t="s">
        <v>3</v>
      </c>
      <c r="C2" s="101" t="s">
        <v>4</v>
      </c>
      <c r="D2" s="94" t="s">
        <v>590</v>
      </c>
      <c r="E2" s="96" t="s">
        <v>591</v>
      </c>
      <c r="F2" s="69" t="s">
        <v>1</v>
      </c>
      <c r="G2" s="94" t="s">
        <v>7</v>
      </c>
      <c r="H2" s="98" t="s">
        <v>42</v>
      </c>
      <c r="I2" s="70" t="s">
        <v>244</v>
      </c>
      <c r="J2" s="70" t="s">
        <v>245</v>
      </c>
      <c r="K2" s="68" t="s">
        <v>281</v>
      </c>
    </row>
    <row r="3" spans="1:11" ht="12.75">
      <c r="A3" s="95"/>
      <c r="B3" s="102"/>
      <c r="C3" s="102"/>
      <c r="D3" s="95"/>
      <c r="E3" s="97"/>
      <c r="F3" s="72" t="s">
        <v>6</v>
      </c>
      <c r="G3" s="95"/>
      <c r="H3" s="99"/>
      <c r="I3" s="73" t="s">
        <v>246</v>
      </c>
      <c r="J3" s="73" t="s">
        <v>246</v>
      </c>
      <c r="K3" s="71" t="s">
        <v>246</v>
      </c>
    </row>
    <row r="4" spans="1:11" ht="12.75">
      <c r="A4" s="74">
        <v>1</v>
      </c>
      <c r="B4" s="75" t="s">
        <v>592</v>
      </c>
      <c r="C4" s="76" t="s">
        <v>593</v>
      </c>
      <c r="D4" s="91">
        <v>900000000</v>
      </c>
      <c r="E4" s="77">
        <v>200</v>
      </c>
      <c r="F4" s="78">
        <v>1800000</v>
      </c>
      <c r="G4" s="79">
        <v>39230</v>
      </c>
      <c r="H4" s="74" t="s">
        <v>594</v>
      </c>
      <c r="I4" s="80">
        <v>310</v>
      </c>
      <c r="J4" s="80">
        <v>340</v>
      </c>
      <c r="K4" s="81">
        <f aca="true" t="shared" si="0" ref="K4:K27">(J4-I4)/I4</f>
        <v>0.0967741935483871</v>
      </c>
    </row>
    <row r="5" spans="1:11" ht="12.75">
      <c r="A5" s="74">
        <v>2</v>
      </c>
      <c r="B5" s="75" t="s">
        <v>595</v>
      </c>
      <c r="C5" s="76" t="s">
        <v>596</v>
      </c>
      <c r="D5" s="91">
        <v>428000000</v>
      </c>
      <c r="E5" s="77">
        <v>245</v>
      </c>
      <c r="F5" s="82">
        <v>199020</v>
      </c>
      <c r="G5" s="79">
        <v>39233</v>
      </c>
      <c r="H5" s="74" t="s">
        <v>330</v>
      </c>
      <c r="I5" s="83">
        <v>380</v>
      </c>
      <c r="J5" s="83">
        <v>415</v>
      </c>
      <c r="K5" s="84">
        <f t="shared" si="0"/>
        <v>0.09210526315789473</v>
      </c>
    </row>
    <row r="6" spans="1:11" ht="12.75">
      <c r="A6" s="74">
        <v>3</v>
      </c>
      <c r="B6" s="75" t="s">
        <v>597</v>
      </c>
      <c r="C6" s="76" t="s">
        <v>598</v>
      </c>
      <c r="D6" s="91">
        <v>2000000000</v>
      </c>
      <c r="E6" s="77">
        <v>120</v>
      </c>
      <c r="F6" s="82">
        <v>420000</v>
      </c>
      <c r="G6" s="79">
        <v>39248</v>
      </c>
      <c r="H6" s="74" t="s">
        <v>599</v>
      </c>
      <c r="I6" s="83">
        <v>204</v>
      </c>
      <c r="J6" s="83">
        <v>204</v>
      </c>
      <c r="K6" s="84">
        <f t="shared" si="0"/>
        <v>0</v>
      </c>
    </row>
    <row r="7" spans="1:11" ht="12.75">
      <c r="A7" s="74">
        <v>4</v>
      </c>
      <c r="B7" s="75" t="s">
        <v>600</v>
      </c>
      <c r="C7" s="76" t="s">
        <v>601</v>
      </c>
      <c r="D7" s="91">
        <v>461350000</v>
      </c>
      <c r="E7" s="77">
        <v>2340</v>
      </c>
      <c r="F7" s="82">
        <v>1591657.5</v>
      </c>
      <c r="G7" s="79">
        <v>39251</v>
      </c>
      <c r="H7" s="74" t="s">
        <v>594</v>
      </c>
      <c r="I7" s="83">
        <v>2900</v>
      </c>
      <c r="J7" s="83">
        <v>2525</v>
      </c>
      <c r="K7" s="84">
        <f t="shared" si="0"/>
        <v>-0.12931034482758622</v>
      </c>
    </row>
    <row r="8" spans="1:11" ht="12.75">
      <c r="A8" s="74">
        <v>5</v>
      </c>
      <c r="B8" s="75" t="s">
        <v>602</v>
      </c>
      <c r="C8" s="76" t="s">
        <v>603</v>
      </c>
      <c r="D8" s="91">
        <v>4125000000</v>
      </c>
      <c r="E8" s="77">
        <v>900</v>
      </c>
      <c r="F8" s="82">
        <v>3341250</v>
      </c>
      <c r="G8" s="79">
        <v>39255</v>
      </c>
      <c r="H8" s="74" t="s">
        <v>604</v>
      </c>
      <c r="I8" s="83">
        <v>1050</v>
      </c>
      <c r="J8" s="83">
        <v>940</v>
      </c>
      <c r="K8" s="84">
        <f t="shared" si="0"/>
        <v>-0.10476190476190476</v>
      </c>
    </row>
    <row r="9" spans="1:11" ht="12.75">
      <c r="A9" s="74">
        <v>6</v>
      </c>
      <c r="B9" s="75" t="s">
        <v>605</v>
      </c>
      <c r="C9" s="76" t="s">
        <v>606</v>
      </c>
      <c r="D9" s="91">
        <v>300000000</v>
      </c>
      <c r="E9" s="77">
        <v>200</v>
      </c>
      <c r="F9" s="82">
        <v>67500</v>
      </c>
      <c r="G9" s="79">
        <v>39266</v>
      </c>
      <c r="H9" s="74" t="s">
        <v>44</v>
      </c>
      <c r="I9" s="83">
        <v>270</v>
      </c>
      <c r="J9" s="83">
        <v>225</v>
      </c>
      <c r="K9" s="84">
        <f t="shared" si="0"/>
        <v>-0.16666666666666666</v>
      </c>
    </row>
    <row r="10" spans="1:11" ht="12.75">
      <c r="A10" s="74">
        <v>7</v>
      </c>
      <c r="B10" s="75" t="s">
        <v>607</v>
      </c>
      <c r="C10" s="76" t="s">
        <v>608</v>
      </c>
      <c r="D10" s="91">
        <v>125000000</v>
      </c>
      <c r="E10" s="77">
        <v>400</v>
      </c>
      <c r="F10" s="82">
        <v>100000</v>
      </c>
      <c r="G10" s="79">
        <v>39274</v>
      </c>
      <c r="H10" s="74" t="s">
        <v>322</v>
      </c>
      <c r="I10" s="83">
        <v>520</v>
      </c>
      <c r="J10" s="83">
        <v>680</v>
      </c>
      <c r="K10" s="84">
        <f t="shared" si="0"/>
        <v>0.3076923076923077</v>
      </c>
    </row>
    <row r="11" spans="1:11" ht="12.75">
      <c r="A11" s="74">
        <v>8</v>
      </c>
      <c r="B11" s="75" t="s">
        <v>609</v>
      </c>
      <c r="C11" s="76" t="s">
        <v>610</v>
      </c>
      <c r="D11" s="91">
        <v>300000000</v>
      </c>
      <c r="E11" s="83">
        <v>125</v>
      </c>
      <c r="F11" s="82">
        <v>23400</v>
      </c>
      <c r="G11" s="79">
        <v>39276</v>
      </c>
      <c r="H11" s="74" t="s">
        <v>599</v>
      </c>
      <c r="I11" s="83">
        <v>180</v>
      </c>
      <c r="J11" s="83">
        <v>212</v>
      </c>
      <c r="K11" s="84">
        <f t="shared" si="0"/>
        <v>0.17777777777777778</v>
      </c>
    </row>
    <row r="12" spans="1:11" ht="12.75">
      <c r="A12" s="74">
        <v>9</v>
      </c>
      <c r="B12" s="75" t="s">
        <v>611</v>
      </c>
      <c r="C12" s="76" t="s">
        <v>612</v>
      </c>
      <c r="D12" s="91">
        <v>3150000000</v>
      </c>
      <c r="E12" s="83">
        <v>550</v>
      </c>
      <c r="F12" s="82">
        <v>2142000</v>
      </c>
      <c r="G12" s="79">
        <v>39351</v>
      </c>
      <c r="H12" s="74" t="s">
        <v>613</v>
      </c>
      <c r="I12" s="83">
        <v>550</v>
      </c>
      <c r="J12" s="83">
        <v>565</v>
      </c>
      <c r="K12" s="84">
        <f t="shared" si="0"/>
        <v>0.02727272727272727</v>
      </c>
    </row>
    <row r="13" spans="1:11" ht="12.75">
      <c r="A13" s="74">
        <v>10</v>
      </c>
      <c r="B13" s="75" t="s">
        <v>614</v>
      </c>
      <c r="C13" s="76" t="s">
        <v>615</v>
      </c>
      <c r="D13" s="91">
        <v>500000000</v>
      </c>
      <c r="E13" s="83">
        <v>150</v>
      </c>
      <c r="F13" s="82">
        <v>53000</v>
      </c>
      <c r="G13" s="79">
        <v>39359</v>
      </c>
      <c r="H13" s="74" t="s">
        <v>44</v>
      </c>
      <c r="I13" s="83">
        <v>180</v>
      </c>
      <c r="J13" s="83">
        <v>205</v>
      </c>
      <c r="K13" s="84">
        <f t="shared" si="0"/>
        <v>0.1388888888888889</v>
      </c>
    </row>
    <row r="14" spans="1:11" ht="12.75">
      <c r="A14" s="74">
        <v>11</v>
      </c>
      <c r="B14" s="75" t="s">
        <v>616</v>
      </c>
      <c r="C14" s="76" t="s">
        <v>617</v>
      </c>
      <c r="D14" s="91">
        <v>962000000</v>
      </c>
      <c r="E14" s="83">
        <v>310</v>
      </c>
      <c r="F14" s="82">
        <v>399230</v>
      </c>
      <c r="G14" s="79">
        <v>39365</v>
      </c>
      <c r="H14" s="74" t="s">
        <v>599</v>
      </c>
      <c r="I14" s="83">
        <v>430</v>
      </c>
      <c r="J14" s="83">
        <v>345</v>
      </c>
      <c r="K14" s="84">
        <f t="shared" si="0"/>
        <v>-0.19767441860465115</v>
      </c>
    </row>
    <row r="15" spans="1:11" ht="12.75">
      <c r="A15" s="74">
        <v>12</v>
      </c>
      <c r="B15" s="75" t="s">
        <v>618</v>
      </c>
      <c r="C15" s="76" t="s">
        <v>619</v>
      </c>
      <c r="D15" s="91">
        <v>1846154000</v>
      </c>
      <c r="E15" s="83">
        <v>420</v>
      </c>
      <c r="F15" s="82">
        <v>1052307.78</v>
      </c>
      <c r="G15" s="79">
        <v>39384</v>
      </c>
      <c r="H15" s="74" t="s">
        <v>620</v>
      </c>
      <c r="I15" s="83">
        <v>530</v>
      </c>
      <c r="J15" s="83">
        <v>560</v>
      </c>
      <c r="K15" s="84">
        <f t="shared" si="0"/>
        <v>0.05660377358490566</v>
      </c>
    </row>
    <row r="16" spans="1:11" ht="12.75">
      <c r="A16" s="74">
        <v>13</v>
      </c>
      <c r="B16" s="75" t="s">
        <v>621</v>
      </c>
      <c r="C16" s="76" t="s">
        <v>622</v>
      </c>
      <c r="D16" s="91">
        <v>515000000</v>
      </c>
      <c r="E16" s="83">
        <v>820</v>
      </c>
      <c r="F16" s="82">
        <v>448050</v>
      </c>
      <c r="G16" s="79">
        <v>39392</v>
      </c>
      <c r="H16" s="74" t="s">
        <v>623</v>
      </c>
      <c r="I16" s="83">
        <v>1000</v>
      </c>
      <c r="J16" s="83">
        <v>980</v>
      </c>
      <c r="K16" s="84">
        <f t="shared" si="0"/>
        <v>-0.02</v>
      </c>
    </row>
    <row r="17" spans="1:11" ht="12.75">
      <c r="A17" s="74">
        <v>14</v>
      </c>
      <c r="B17" s="75" t="s">
        <v>624</v>
      </c>
      <c r="C17" s="76" t="s">
        <v>625</v>
      </c>
      <c r="D17" s="91">
        <v>3010000000</v>
      </c>
      <c r="E17" s="83">
        <v>700</v>
      </c>
      <c r="F17" s="82">
        <v>1806000</v>
      </c>
      <c r="G17" s="79">
        <v>39393</v>
      </c>
      <c r="H17" s="74" t="s">
        <v>599</v>
      </c>
      <c r="I17" s="83">
        <v>750</v>
      </c>
      <c r="J17" s="83">
        <v>610</v>
      </c>
      <c r="K17" s="84">
        <f t="shared" si="0"/>
        <v>-0.18666666666666668</v>
      </c>
    </row>
    <row r="18" spans="1:11" ht="12.75">
      <c r="A18" s="74">
        <v>15</v>
      </c>
      <c r="B18" s="75" t="s">
        <v>626</v>
      </c>
      <c r="C18" s="76" t="s">
        <v>627</v>
      </c>
      <c r="D18" s="91">
        <v>531388000</v>
      </c>
      <c r="E18" s="83">
        <v>580</v>
      </c>
      <c r="F18" s="82">
        <v>345402.2</v>
      </c>
      <c r="G18" s="79">
        <v>39394</v>
      </c>
      <c r="H18" s="74" t="s">
        <v>628</v>
      </c>
      <c r="I18" s="83">
        <v>660</v>
      </c>
      <c r="J18" s="83">
        <v>640</v>
      </c>
      <c r="K18" s="84">
        <f t="shared" si="0"/>
        <v>-0.030303030303030304</v>
      </c>
    </row>
    <row r="19" spans="1:11" ht="12.75">
      <c r="A19" s="74">
        <v>16</v>
      </c>
      <c r="B19" s="75" t="s">
        <v>629</v>
      </c>
      <c r="C19" s="76" t="s">
        <v>630</v>
      </c>
      <c r="D19" s="91">
        <v>2040000000</v>
      </c>
      <c r="E19" s="83">
        <v>1700</v>
      </c>
      <c r="F19" s="82">
        <v>3876000</v>
      </c>
      <c r="G19" s="79">
        <v>39398</v>
      </c>
      <c r="H19" s="74" t="s">
        <v>313</v>
      </c>
      <c r="I19" s="83">
        <v>1800</v>
      </c>
      <c r="J19" s="83">
        <v>2050</v>
      </c>
      <c r="K19" s="84">
        <f t="shared" si="0"/>
        <v>0.1388888888888889</v>
      </c>
    </row>
    <row r="20" spans="1:11" ht="12.75">
      <c r="A20" s="74">
        <v>17</v>
      </c>
      <c r="B20" s="75" t="s">
        <v>631</v>
      </c>
      <c r="C20" s="76" t="s">
        <v>632</v>
      </c>
      <c r="D20" s="92">
        <v>829474000</v>
      </c>
      <c r="E20" s="83">
        <v>500</v>
      </c>
      <c r="F20" s="85">
        <f>+E20*D20/1000000</f>
        <v>414737</v>
      </c>
      <c r="G20" s="79">
        <v>39419</v>
      </c>
      <c r="H20" s="74" t="s">
        <v>633</v>
      </c>
      <c r="I20" s="83">
        <v>940</v>
      </c>
      <c r="J20" s="83">
        <v>940</v>
      </c>
      <c r="K20" s="84">
        <f t="shared" si="0"/>
        <v>0</v>
      </c>
    </row>
    <row r="21" spans="1:11" ht="12.75">
      <c r="A21" s="74">
        <v>18</v>
      </c>
      <c r="B21" s="75" t="s">
        <v>634</v>
      </c>
      <c r="C21" s="76" t="s">
        <v>635</v>
      </c>
      <c r="D21" s="92">
        <v>1681000000</v>
      </c>
      <c r="E21" s="83">
        <v>150</v>
      </c>
      <c r="F21" s="85">
        <f>+E21*D21/1000000</f>
        <v>252150</v>
      </c>
      <c r="G21" s="79">
        <v>39419</v>
      </c>
      <c r="H21" s="74" t="s">
        <v>633</v>
      </c>
      <c r="I21" s="83">
        <v>230</v>
      </c>
      <c r="J21" s="83">
        <v>175</v>
      </c>
      <c r="K21" s="84">
        <f t="shared" si="0"/>
        <v>-0.2391304347826087</v>
      </c>
    </row>
    <row r="22" spans="1:11" ht="12.75">
      <c r="A22" s="74">
        <v>19</v>
      </c>
      <c r="B22" s="75" t="s">
        <v>636</v>
      </c>
      <c r="C22" s="76" t="s">
        <v>637</v>
      </c>
      <c r="D22" s="93">
        <v>300000000</v>
      </c>
      <c r="E22" s="83">
        <v>615</v>
      </c>
      <c r="F22" s="82">
        <v>456000</v>
      </c>
      <c r="G22" s="79">
        <v>39420</v>
      </c>
      <c r="H22" s="74" t="s">
        <v>620</v>
      </c>
      <c r="I22" s="83">
        <v>750</v>
      </c>
      <c r="J22" s="83">
        <v>980</v>
      </c>
      <c r="K22" s="84">
        <f t="shared" si="0"/>
        <v>0.30666666666666664</v>
      </c>
    </row>
    <row r="23" spans="1:11" ht="12.75">
      <c r="A23" s="74">
        <v>20</v>
      </c>
      <c r="B23" s="75" t="s">
        <v>638</v>
      </c>
      <c r="C23" s="76" t="s">
        <v>639</v>
      </c>
      <c r="D23" s="93">
        <v>600000000</v>
      </c>
      <c r="E23" s="83">
        <v>200</v>
      </c>
      <c r="F23" s="82">
        <v>123000</v>
      </c>
      <c r="G23" s="79">
        <v>39428</v>
      </c>
      <c r="H23" s="74" t="s">
        <v>623</v>
      </c>
      <c r="I23" s="83">
        <v>220</v>
      </c>
      <c r="J23" s="83">
        <v>220</v>
      </c>
      <c r="K23" s="84">
        <f t="shared" si="0"/>
        <v>0</v>
      </c>
    </row>
    <row r="24" spans="1:11" ht="12.75">
      <c r="A24" s="74">
        <v>21</v>
      </c>
      <c r="B24" s="75" t="s">
        <v>640</v>
      </c>
      <c r="C24" s="76" t="s">
        <v>641</v>
      </c>
      <c r="D24" s="93">
        <v>3142000000</v>
      </c>
      <c r="E24" s="83">
        <v>105</v>
      </c>
      <c r="F24" s="82">
        <v>628400</v>
      </c>
      <c r="G24" s="79">
        <v>39429</v>
      </c>
      <c r="H24" s="74" t="s">
        <v>599</v>
      </c>
      <c r="I24" s="83">
        <v>140</v>
      </c>
      <c r="J24" s="83">
        <v>178</v>
      </c>
      <c r="K24" s="84">
        <f t="shared" si="0"/>
        <v>0.2714285714285714</v>
      </c>
    </row>
    <row r="25" spans="1:11" ht="12.75">
      <c r="A25" s="74">
        <v>22</v>
      </c>
      <c r="B25" s="75" t="s">
        <v>642</v>
      </c>
      <c r="C25" s="76" t="s">
        <v>643</v>
      </c>
      <c r="D25" s="93">
        <v>225985000</v>
      </c>
      <c r="E25" s="83">
        <v>14000</v>
      </c>
      <c r="F25" s="82">
        <v>4271116.5</v>
      </c>
      <c r="G25" s="79">
        <v>39434</v>
      </c>
      <c r="H25" s="74" t="s">
        <v>322</v>
      </c>
      <c r="I25" s="83">
        <v>16000</v>
      </c>
      <c r="J25" s="83">
        <v>19600</v>
      </c>
      <c r="K25" s="84">
        <f t="shared" si="0"/>
        <v>0.225</v>
      </c>
    </row>
    <row r="26" spans="1:11" ht="12.75">
      <c r="A26" s="74">
        <v>23</v>
      </c>
      <c r="B26" s="75" t="s">
        <v>644</v>
      </c>
      <c r="C26" s="76" t="s">
        <v>645</v>
      </c>
      <c r="D26" s="93">
        <v>250000000</v>
      </c>
      <c r="E26" s="83">
        <v>130</v>
      </c>
      <c r="F26" s="82">
        <v>83750</v>
      </c>
      <c r="G26" s="79">
        <v>39435</v>
      </c>
      <c r="H26" s="74" t="s">
        <v>599</v>
      </c>
      <c r="I26" s="83">
        <v>170</v>
      </c>
      <c r="J26" s="83">
        <v>221</v>
      </c>
      <c r="K26" s="84">
        <f t="shared" si="0"/>
        <v>0.3</v>
      </c>
    </row>
    <row r="27" spans="1:11" ht="12.75">
      <c r="A27" s="74">
        <v>24</v>
      </c>
      <c r="B27" s="75" t="s">
        <v>646</v>
      </c>
      <c r="C27" s="76" t="s">
        <v>647</v>
      </c>
      <c r="D27" s="92">
        <v>1662345000</v>
      </c>
      <c r="E27" s="83">
        <v>225</v>
      </c>
      <c r="F27" s="85">
        <f>+E27*D27/1000000</f>
        <v>374027.625</v>
      </c>
      <c r="G27" s="79">
        <v>39435</v>
      </c>
      <c r="H27" s="74" t="s">
        <v>620</v>
      </c>
      <c r="I27" s="83">
        <v>260</v>
      </c>
      <c r="J27" s="83">
        <v>205</v>
      </c>
      <c r="K27" s="84">
        <f t="shared" si="0"/>
        <v>-0.21153846153846154</v>
      </c>
    </row>
    <row r="28" spans="6:11" ht="12.75">
      <c r="F28" s="86">
        <f>SUM(F4:F27)</f>
        <v>24267998.604999997</v>
      </c>
      <c r="G28" s="87"/>
      <c r="K28" s="88">
        <f>AVERAGE(K4:K27)</f>
        <v>0.035543630448143335</v>
      </c>
    </row>
    <row r="29" spans="4:6" ht="12.75">
      <c r="D29" s="89"/>
      <c r="F29" s="90"/>
    </row>
  </sheetData>
  <sheetProtection/>
  <mergeCells count="8">
    <mergeCell ref="D2:D3"/>
    <mergeCell ref="E2:E3"/>
    <mergeCell ref="G2:G3"/>
    <mergeCell ref="H2:H3"/>
    <mergeCell ref="A1:C1"/>
    <mergeCell ref="A2:A3"/>
    <mergeCell ref="B2:B3"/>
    <mergeCell ref="C2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1"/>
  <sheetViews>
    <sheetView zoomScale="85" zoomScaleNormal="85" zoomScalePageLayoutView="0" workbookViewId="0" topLeftCell="A1">
      <selection activeCell="C1" sqref="C1"/>
    </sheetView>
  </sheetViews>
  <sheetFormatPr defaultColWidth="9.140625" defaultRowHeight="12.75"/>
  <cols>
    <col min="1" max="1" width="5.421875" style="0" customWidth="1"/>
    <col min="2" max="2" width="7.8515625" style="0" customWidth="1"/>
    <col min="3" max="3" width="31.8515625" style="0" customWidth="1"/>
    <col min="4" max="4" width="11.421875" style="0" customWidth="1"/>
    <col min="5" max="5" width="14.7109375" style="0" customWidth="1"/>
    <col min="6" max="6" width="16.28125" style="0" customWidth="1"/>
    <col min="7" max="7" width="12.57421875" style="0" customWidth="1"/>
    <col min="8" max="8" width="36.00390625" style="0" customWidth="1"/>
    <col min="9" max="9" width="16.57421875" style="0" customWidth="1"/>
    <col min="10" max="10" width="20.57421875" style="0" customWidth="1"/>
    <col min="11" max="11" width="17.57421875" style="0" customWidth="1"/>
    <col min="12" max="12" width="16.00390625" style="0" customWidth="1"/>
  </cols>
  <sheetData>
    <row r="3" spans="1:11" ht="12.75">
      <c r="A3" s="25"/>
      <c r="B3" s="26"/>
      <c r="C3" s="26"/>
      <c r="D3" s="27" t="s">
        <v>0</v>
      </c>
      <c r="E3" s="28"/>
      <c r="F3" s="29" t="s">
        <v>1</v>
      </c>
      <c r="G3" s="27"/>
      <c r="H3" s="27"/>
      <c r="I3" s="30" t="s">
        <v>244</v>
      </c>
      <c r="J3" s="38" t="s">
        <v>245</v>
      </c>
      <c r="K3" s="38" t="s">
        <v>281</v>
      </c>
    </row>
    <row r="4" spans="1:11" ht="12.75">
      <c r="A4" s="27" t="s">
        <v>2</v>
      </c>
      <c r="B4" s="26" t="s">
        <v>3</v>
      </c>
      <c r="C4" s="26" t="s">
        <v>4</v>
      </c>
      <c r="D4" s="27" t="s">
        <v>5</v>
      </c>
      <c r="E4" s="28" t="s">
        <v>9</v>
      </c>
      <c r="F4" s="29" t="s">
        <v>6</v>
      </c>
      <c r="G4" s="31" t="s">
        <v>7</v>
      </c>
      <c r="H4" s="31" t="s">
        <v>42</v>
      </c>
      <c r="I4" s="30" t="s">
        <v>248</v>
      </c>
      <c r="J4" s="38" t="s">
        <v>248</v>
      </c>
      <c r="K4" s="38" t="s">
        <v>282</v>
      </c>
    </row>
    <row r="5" spans="1:11" ht="12.75">
      <c r="A5" s="32">
        <v>1</v>
      </c>
      <c r="B5" s="32" t="s">
        <v>150</v>
      </c>
      <c r="C5" s="32" t="s">
        <v>197</v>
      </c>
      <c r="D5" s="33">
        <v>15000000</v>
      </c>
      <c r="E5" s="33">
        <v>3850</v>
      </c>
      <c r="F5" s="39">
        <f>+E5*D5/1000000</f>
        <v>57750</v>
      </c>
      <c r="G5" s="36">
        <v>34498</v>
      </c>
      <c r="H5" s="34" t="s">
        <v>252</v>
      </c>
      <c r="I5" s="35">
        <v>3600</v>
      </c>
      <c r="J5" s="40">
        <v>3650</v>
      </c>
      <c r="K5" s="43">
        <f>(J5-I5)/I5</f>
        <v>0.013888888888888888</v>
      </c>
    </row>
    <row r="6" spans="1:11" ht="12.75">
      <c r="A6" s="32">
        <v>2</v>
      </c>
      <c r="B6" s="32" t="s">
        <v>151</v>
      </c>
      <c r="C6" s="32" t="s">
        <v>198</v>
      </c>
      <c r="D6" s="33">
        <v>15000000</v>
      </c>
      <c r="E6" s="33">
        <v>4000</v>
      </c>
      <c r="F6" s="39">
        <f aca="true" t="shared" si="0" ref="F6:F51">+E6*D6/1000000</f>
        <v>60000</v>
      </c>
      <c r="G6" s="36">
        <v>34610</v>
      </c>
      <c r="H6" s="34" t="s">
        <v>253</v>
      </c>
      <c r="I6" s="35">
        <v>4550</v>
      </c>
      <c r="J6" s="40">
        <v>4900</v>
      </c>
      <c r="K6" s="43">
        <f aca="true" t="shared" si="1" ref="K6:K51">(J6-I6)/I6</f>
        <v>0.07692307692307693</v>
      </c>
    </row>
    <row r="7" spans="1:11" ht="12.75">
      <c r="A7" s="32">
        <v>3</v>
      </c>
      <c r="B7" s="32" t="s">
        <v>152</v>
      </c>
      <c r="C7" s="32" t="s">
        <v>199</v>
      </c>
      <c r="D7" s="33">
        <v>10200000</v>
      </c>
      <c r="E7" s="33">
        <v>2900</v>
      </c>
      <c r="F7" s="39">
        <f t="shared" si="0"/>
        <v>29580</v>
      </c>
      <c r="G7" s="36">
        <v>38280</v>
      </c>
      <c r="H7" s="34" t="s">
        <v>254</v>
      </c>
      <c r="I7" s="35">
        <v>2900</v>
      </c>
      <c r="J7" s="40">
        <v>3000</v>
      </c>
      <c r="K7" s="43">
        <f t="shared" si="1"/>
        <v>0.034482758620689655</v>
      </c>
    </row>
    <row r="8" spans="1:11" ht="12.75">
      <c r="A8" s="32">
        <v>4</v>
      </c>
      <c r="B8" s="32" t="s">
        <v>153</v>
      </c>
      <c r="C8" s="32" t="s">
        <v>200</v>
      </c>
      <c r="D8" s="33">
        <v>10000000</v>
      </c>
      <c r="E8" s="33">
        <v>2800</v>
      </c>
      <c r="F8" s="39">
        <f t="shared" si="0"/>
        <v>28000</v>
      </c>
      <c r="G8" s="36">
        <v>38229</v>
      </c>
      <c r="H8" s="32" t="s">
        <v>255</v>
      </c>
      <c r="I8" s="35">
        <v>2850</v>
      </c>
      <c r="J8" s="40">
        <v>2850</v>
      </c>
      <c r="K8" s="43">
        <f t="shared" si="1"/>
        <v>0</v>
      </c>
    </row>
    <row r="9" spans="1:11" ht="12.75">
      <c r="A9" s="32">
        <v>5</v>
      </c>
      <c r="B9" s="32" t="s">
        <v>154</v>
      </c>
      <c r="C9" s="32" t="s">
        <v>201</v>
      </c>
      <c r="D9" s="33">
        <v>20000000</v>
      </c>
      <c r="E9" s="33">
        <v>2400</v>
      </c>
      <c r="F9" s="39">
        <f t="shared" si="0"/>
        <v>48000</v>
      </c>
      <c r="G9" s="36">
        <v>38197</v>
      </c>
      <c r="H9" s="32" t="s">
        <v>44</v>
      </c>
      <c r="I9" s="35"/>
      <c r="J9" s="40"/>
      <c r="K9" s="43"/>
    </row>
    <row r="10" spans="1:11" ht="12.75">
      <c r="A10" s="32">
        <v>6</v>
      </c>
      <c r="B10" s="32" t="s">
        <v>155</v>
      </c>
      <c r="C10" s="32" t="s">
        <v>202</v>
      </c>
      <c r="D10" s="33">
        <v>18000000</v>
      </c>
      <c r="E10" s="33">
        <v>3450</v>
      </c>
      <c r="F10" s="39">
        <f t="shared" si="0"/>
        <v>62100</v>
      </c>
      <c r="G10" s="36">
        <v>38099</v>
      </c>
      <c r="H10" s="32" t="s">
        <v>44</v>
      </c>
      <c r="I10" s="35"/>
      <c r="J10" s="40"/>
      <c r="K10" s="43"/>
    </row>
    <row r="11" spans="1:11" ht="12.75">
      <c r="A11" s="32">
        <v>7</v>
      </c>
      <c r="B11" s="32" t="s">
        <v>156</v>
      </c>
      <c r="C11" s="32" t="s">
        <v>203</v>
      </c>
      <c r="D11" s="33">
        <v>20000000</v>
      </c>
      <c r="E11" s="33">
        <v>3000</v>
      </c>
      <c r="F11" s="39">
        <f t="shared" si="0"/>
        <v>60000</v>
      </c>
      <c r="G11" s="36">
        <v>39848</v>
      </c>
      <c r="H11" s="32" t="s">
        <v>44</v>
      </c>
      <c r="I11" s="35"/>
      <c r="J11" s="40"/>
      <c r="K11" s="43"/>
    </row>
    <row r="12" spans="1:11" ht="12.75">
      <c r="A12" s="32">
        <v>8</v>
      </c>
      <c r="B12" s="32" t="s">
        <v>157</v>
      </c>
      <c r="C12" s="32" t="s">
        <v>204</v>
      </c>
      <c r="D12" s="33">
        <v>20000000</v>
      </c>
      <c r="E12" s="33">
        <v>2450</v>
      </c>
      <c r="F12" s="39">
        <f t="shared" si="0"/>
        <v>49000</v>
      </c>
      <c r="G12" s="36">
        <v>34676</v>
      </c>
      <c r="H12" s="32" t="s">
        <v>256</v>
      </c>
      <c r="I12" s="35">
        <v>2575</v>
      </c>
      <c r="J12" s="40">
        <v>2450</v>
      </c>
      <c r="K12" s="43">
        <f t="shared" si="1"/>
        <v>-0.04854368932038835</v>
      </c>
    </row>
    <row r="13" spans="1:11" ht="12.75">
      <c r="A13" s="32">
        <v>9</v>
      </c>
      <c r="B13" s="32" t="s">
        <v>158</v>
      </c>
      <c r="C13" s="32" t="s">
        <v>205</v>
      </c>
      <c r="D13" s="33">
        <v>50000000</v>
      </c>
      <c r="E13" s="33">
        <v>5200</v>
      </c>
      <c r="F13" s="39">
        <f t="shared" si="0"/>
        <v>260000</v>
      </c>
      <c r="G13" s="36">
        <v>34421</v>
      </c>
      <c r="H13" s="32" t="s">
        <v>257</v>
      </c>
      <c r="I13" s="35">
        <v>5200</v>
      </c>
      <c r="J13" s="40">
        <v>5500</v>
      </c>
      <c r="K13" s="43">
        <f t="shared" si="1"/>
        <v>0.057692307692307696</v>
      </c>
    </row>
    <row r="14" spans="1:11" ht="12.75">
      <c r="A14" s="32">
        <v>10</v>
      </c>
      <c r="B14" s="32" t="s">
        <v>159</v>
      </c>
      <c r="C14" s="32" t="s">
        <v>206</v>
      </c>
      <c r="D14" s="33">
        <v>17250000</v>
      </c>
      <c r="E14" s="33">
        <v>3300</v>
      </c>
      <c r="F14" s="39">
        <f t="shared" si="0"/>
        <v>56925</v>
      </c>
      <c r="G14" s="36">
        <v>34690</v>
      </c>
      <c r="H14" s="32" t="s">
        <v>258</v>
      </c>
      <c r="I14" s="35">
        <v>3000</v>
      </c>
      <c r="J14" s="40">
        <v>3000</v>
      </c>
      <c r="K14" s="43">
        <f t="shared" si="1"/>
        <v>0</v>
      </c>
    </row>
    <row r="15" spans="1:11" ht="12.75">
      <c r="A15" s="32">
        <v>11</v>
      </c>
      <c r="B15" s="32" t="s">
        <v>160</v>
      </c>
      <c r="C15" s="32" t="s">
        <v>207</v>
      </c>
      <c r="D15" s="33">
        <v>25000000</v>
      </c>
      <c r="E15" s="33">
        <v>3150</v>
      </c>
      <c r="F15" s="39">
        <f t="shared" si="0"/>
        <v>78750</v>
      </c>
      <c r="G15" s="36">
        <v>34640</v>
      </c>
      <c r="H15" s="32" t="s">
        <v>257</v>
      </c>
      <c r="I15" s="35">
        <v>3150</v>
      </c>
      <c r="J15" s="40">
        <v>3800</v>
      </c>
      <c r="K15" s="43">
        <f t="shared" si="1"/>
        <v>0.20634920634920634</v>
      </c>
    </row>
    <row r="16" spans="1:11" ht="12.75">
      <c r="A16" s="32">
        <v>12</v>
      </c>
      <c r="B16" s="32" t="s">
        <v>161</v>
      </c>
      <c r="C16" s="32" t="s">
        <v>208</v>
      </c>
      <c r="D16" s="33">
        <v>10000000</v>
      </c>
      <c r="E16" s="33">
        <v>6200</v>
      </c>
      <c r="F16" s="39">
        <f t="shared" si="0"/>
        <v>62000</v>
      </c>
      <c r="G16" s="36">
        <v>34649</v>
      </c>
      <c r="H16" s="34" t="s">
        <v>261</v>
      </c>
      <c r="I16" s="35">
        <v>6200</v>
      </c>
      <c r="J16" s="40">
        <v>7250</v>
      </c>
      <c r="K16" s="43">
        <f t="shared" si="1"/>
        <v>0.1693548387096774</v>
      </c>
    </row>
    <row r="17" spans="1:11" ht="12.75">
      <c r="A17" s="32">
        <v>13</v>
      </c>
      <c r="B17" s="32" t="s">
        <v>162</v>
      </c>
      <c r="C17" s="32" t="s">
        <v>209</v>
      </c>
      <c r="D17" s="33">
        <v>12000000</v>
      </c>
      <c r="E17" s="33">
        <v>5500</v>
      </c>
      <c r="F17" s="39">
        <f t="shared" si="0"/>
        <v>66000</v>
      </c>
      <c r="G17" s="36">
        <v>34547</v>
      </c>
      <c r="H17" s="34" t="s">
        <v>259</v>
      </c>
      <c r="I17" s="35"/>
      <c r="J17" s="40"/>
      <c r="K17" s="43"/>
    </row>
    <row r="18" spans="1:11" ht="12.75">
      <c r="A18" s="32">
        <v>14</v>
      </c>
      <c r="B18" s="32" t="s">
        <v>163</v>
      </c>
      <c r="C18" s="32" t="s">
        <v>210</v>
      </c>
      <c r="D18" s="33">
        <v>47000000</v>
      </c>
      <c r="E18" s="33">
        <v>3200</v>
      </c>
      <c r="F18" s="39">
        <f t="shared" si="0"/>
        <v>150400</v>
      </c>
      <c r="G18" s="36">
        <v>34687</v>
      </c>
      <c r="H18" s="34" t="s">
        <v>260</v>
      </c>
      <c r="I18" s="35">
        <v>3250</v>
      </c>
      <c r="J18" s="40">
        <v>3075</v>
      </c>
      <c r="K18" s="43">
        <f t="shared" si="1"/>
        <v>-0.05384615384615385</v>
      </c>
    </row>
    <row r="19" spans="1:11" ht="12.75">
      <c r="A19" s="32">
        <v>15</v>
      </c>
      <c r="B19" s="32" t="s">
        <v>164</v>
      </c>
      <c r="C19" s="32" t="s">
        <v>211</v>
      </c>
      <c r="D19" s="33">
        <v>13200000</v>
      </c>
      <c r="E19" s="33">
        <v>3950</v>
      </c>
      <c r="F19" s="39">
        <f t="shared" si="0"/>
        <v>52140</v>
      </c>
      <c r="G19" s="36">
        <v>34673</v>
      </c>
      <c r="H19" s="34" t="s">
        <v>262</v>
      </c>
      <c r="I19" s="35">
        <v>4200</v>
      </c>
      <c r="J19" s="40">
        <v>4200</v>
      </c>
      <c r="K19" s="43">
        <f t="shared" si="1"/>
        <v>0</v>
      </c>
    </row>
    <row r="20" spans="1:11" ht="12.75">
      <c r="A20" s="32">
        <v>16</v>
      </c>
      <c r="B20" s="32" t="s">
        <v>165</v>
      </c>
      <c r="C20" s="32" t="s">
        <v>212</v>
      </c>
      <c r="D20" s="33">
        <v>21000000</v>
      </c>
      <c r="E20" s="33">
        <v>6200</v>
      </c>
      <c r="F20" s="39">
        <f t="shared" si="0"/>
        <v>130200</v>
      </c>
      <c r="G20" s="36">
        <v>34529</v>
      </c>
      <c r="H20" s="34" t="s">
        <v>258</v>
      </c>
      <c r="I20" s="35">
        <v>6200</v>
      </c>
      <c r="J20" s="40">
        <v>7700</v>
      </c>
      <c r="K20" s="43">
        <f t="shared" si="1"/>
        <v>0.24193548387096775</v>
      </c>
    </row>
    <row r="21" spans="1:11" ht="12.75">
      <c r="A21" s="32">
        <v>17</v>
      </c>
      <c r="B21" s="32" t="s">
        <v>166</v>
      </c>
      <c r="C21" s="32" t="s">
        <v>213</v>
      </c>
      <c r="D21" s="33">
        <v>5000000</v>
      </c>
      <c r="E21" s="33">
        <v>3000</v>
      </c>
      <c r="F21" s="39">
        <f t="shared" si="0"/>
        <v>15000</v>
      </c>
      <c r="G21" s="36">
        <v>34583</v>
      </c>
      <c r="H21" s="34" t="s">
        <v>263</v>
      </c>
      <c r="I21" s="35"/>
      <c r="J21" s="40"/>
      <c r="K21" s="43"/>
    </row>
    <row r="22" spans="1:11" ht="12.75">
      <c r="A22" s="32">
        <v>18</v>
      </c>
      <c r="B22" s="32" t="s">
        <v>167</v>
      </c>
      <c r="C22" s="32" t="s">
        <v>214</v>
      </c>
      <c r="D22" s="33">
        <v>103550000</v>
      </c>
      <c r="E22" s="33">
        <v>7000</v>
      </c>
      <c r="F22" s="39">
        <f t="shared" si="0"/>
        <v>724850</v>
      </c>
      <c r="G22" s="36">
        <v>34626</v>
      </c>
      <c r="H22" s="34" t="s">
        <v>264</v>
      </c>
      <c r="I22" s="35">
        <v>9000</v>
      </c>
      <c r="J22" s="40">
        <v>8475</v>
      </c>
      <c r="K22" s="43">
        <f t="shared" si="1"/>
        <v>-0.058333333333333334</v>
      </c>
    </row>
    <row r="23" spans="1:11" ht="12.75">
      <c r="A23" s="32">
        <v>19</v>
      </c>
      <c r="B23" s="32" t="s">
        <v>168</v>
      </c>
      <c r="C23" s="32" t="s">
        <v>215</v>
      </c>
      <c r="D23" s="33">
        <v>35000000</v>
      </c>
      <c r="E23" s="33">
        <v>5200</v>
      </c>
      <c r="F23" s="39">
        <f t="shared" si="0"/>
        <v>182000</v>
      </c>
      <c r="G23" s="36">
        <v>34514</v>
      </c>
      <c r="H23" s="34" t="s">
        <v>265</v>
      </c>
      <c r="I23" s="35">
        <v>5200</v>
      </c>
      <c r="J23" s="40">
        <v>5500</v>
      </c>
      <c r="K23" s="43">
        <f t="shared" si="1"/>
        <v>0.057692307692307696</v>
      </c>
    </row>
    <row r="24" spans="1:11" ht="12.75">
      <c r="A24" s="32">
        <v>20</v>
      </c>
      <c r="B24" s="32" t="s">
        <v>169</v>
      </c>
      <c r="C24" s="32" t="s">
        <v>216</v>
      </c>
      <c r="D24" s="33">
        <v>6102000</v>
      </c>
      <c r="E24" s="33">
        <v>4500</v>
      </c>
      <c r="F24" s="39">
        <f t="shared" si="0"/>
        <v>27459</v>
      </c>
      <c r="G24" s="36">
        <v>34688</v>
      </c>
      <c r="H24" s="34" t="s">
        <v>266</v>
      </c>
      <c r="I24" s="35"/>
      <c r="J24" s="40"/>
      <c r="K24" s="43"/>
    </row>
    <row r="25" spans="1:11" ht="12.75">
      <c r="A25" s="32">
        <v>21</v>
      </c>
      <c r="B25" s="32" t="s">
        <v>170</v>
      </c>
      <c r="C25" s="32" t="s">
        <v>217</v>
      </c>
      <c r="D25" s="33">
        <v>20000000</v>
      </c>
      <c r="E25" s="33">
        <v>2900</v>
      </c>
      <c r="F25" s="39">
        <f t="shared" si="0"/>
        <v>58000</v>
      </c>
      <c r="G25" s="36">
        <v>34688</v>
      </c>
      <c r="H25" s="34" t="s">
        <v>267</v>
      </c>
      <c r="I25" s="35">
        <v>2925</v>
      </c>
      <c r="J25" s="40">
        <v>2925</v>
      </c>
      <c r="K25" s="43">
        <f t="shared" si="1"/>
        <v>0</v>
      </c>
    </row>
    <row r="26" spans="1:11" ht="12.75">
      <c r="A26" s="32">
        <v>22</v>
      </c>
      <c r="B26" s="32" t="s">
        <v>171</v>
      </c>
      <c r="C26" s="32" t="s">
        <v>218</v>
      </c>
      <c r="D26" s="33">
        <v>25000000</v>
      </c>
      <c r="E26" s="33">
        <v>2750</v>
      </c>
      <c r="F26" s="39">
        <f t="shared" si="0"/>
        <v>68750</v>
      </c>
      <c r="G26" s="37">
        <v>34676</v>
      </c>
      <c r="H26" s="34" t="s">
        <v>268</v>
      </c>
      <c r="I26" s="35"/>
      <c r="J26" s="40"/>
      <c r="K26" s="43"/>
    </row>
    <row r="27" spans="1:11" ht="12.75">
      <c r="A27" s="32">
        <v>23</v>
      </c>
      <c r="B27" s="32" t="s">
        <v>172</v>
      </c>
      <c r="C27" s="32" t="s">
        <v>219</v>
      </c>
      <c r="D27" s="33">
        <v>18000000</v>
      </c>
      <c r="E27" s="33">
        <v>3000</v>
      </c>
      <c r="F27" s="39">
        <f t="shared" si="0"/>
        <v>54000</v>
      </c>
      <c r="G27" s="37">
        <v>34624</v>
      </c>
      <c r="H27" s="34" t="s">
        <v>269</v>
      </c>
      <c r="I27" s="35">
        <v>2975</v>
      </c>
      <c r="J27" s="40">
        <v>3000</v>
      </c>
      <c r="K27" s="43">
        <f t="shared" si="1"/>
        <v>0.008403361344537815</v>
      </c>
    </row>
    <row r="28" spans="1:11" ht="12.75">
      <c r="A28" s="32">
        <v>24</v>
      </c>
      <c r="B28" s="32" t="s">
        <v>173</v>
      </c>
      <c r="C28" s="32" t="s">
        <v>220</v>
      </c>
      <c r="D28" s="33">
        <v>13500000</v>
      </c>
      <c r="E28" s="33">
        <v>8150</v>
      </c>
      <c r="F28" s="39">
        <f t="shared" si="0"/>
        <v>110025</v>
      </c>
      <c r="G28" s="37">
        <v>34421</v>
      </c>
      <c r="H28" s="34" t="s">
        <v>270</v>
      </c>
      <c r="I28" s="35">
        <v>8150</v>
      </c>
      <c r="J28" s="40">
        <v>2000</v>
      </c>
      <c r="K28" s="43">
        <f t="shared" si="1"/>
        <v>-0.754601226993865</v>
      </c>
    </row>
    <row r="29" spans="1:11" ht="12.75">
      <c r="A29" s="32">
        <v>25</v>
      </c>
      <c r="B29" s="32" t="s">
        <v>174</v>
      </c>
      <c r="C29" s="32" t="s">
        <v>221</v>
      </c>
      <c r="D29" s="33">
        <v>15000000</v>
      </c>
      <c r="E29" s="33">
        <v>2700</v>
      </c>
      <c r="F29" s="39">
        <f t="shared" si="0"/>
        <v>40500</v>
      </c>
      <c r="G29" s="36">
        <v>34374</v>
      </c>
      <c r="H29" s="34" t="s">
        <v>271</v>
      </c>
      <c r="I29" s="35">
        <v>3300</v>
      </c>
      <c r="J29" s="40">
        <v>2725</v>
      </c>
      <c r="K29" s="43">
        <f t="shared" si="1"/>
        <v>-0.17424242424242425</v>
      </c>
    </row>
    <row r="30" spans="1:11" ht="12.75">
      <c r="A30" s="32">
        <v>26</v>
      </c>
      <c r="B30" s="32" t="s">
        <v>175</v>
      </c>
      <c r="C30" s="32" t="s">
        <v>222</v>
      </c>
      <c r="D30" s="33">
        <v>10000000</v>
      </c>
      <c r="E30" s="33">
        <v>3600</v>
      </c>
      <c r="F30" s="39">
        <f t="shared" si="0"/>
        <v>36000</v>
      </c>
      <c r="G30" s="36">
        <v>34393</v>
      </c>
      <c r="H30" s="34" t="s">
        <v>272</v>
      </c>
      <c r="I30" s="35">
        <v>3600</v>
      </c>
      <c r="J30" s="40">
        <v>3850</v>
      </c>
      <c r="K30" s="43">
        <f t="shared" si="1"/>
        <v>0.06944444444444445</v>
      </c>
    </row>
    <row r="31" spans="1:11" ht="12.75">
      <c r="A31" s="32">
        <v>27</v>
      </c>
      <c r="B31" s="32" t="s">
        <v>176</v>
      </c>
      <c r="C31" s="32" t="s">
        <v>223</v>
      </c>
      <c r="D31" s="33">
        <v>20000000</v>
      </c>
      <c r="E31" s="33">
        <v>2050</v>
      </c>
      <c r="F31" s="39">
        <f t="shared" si="0"/>
        <v>41000</v>
      </c>
      <c r="G31" s="36">
        <v>34583</v>
      </c>
      <c r="H31" s="34" t="s">
        <v>44</v>
      </c>
      <c r="I31" s="35"/>
      <c r="J31" s="40"/>
      <c r="K31" s="43"/>
    </row>
    <row r="32" spans="1:11" ht="12.75">
      <c r="A32" s="32">
        <v>28</v>
      </c>
      <c r="B32" s="32" t="s">
        <v>177</v>
      </c>
      <c r="C32" s="32" t="s">
        <v>224</v>
      </c>
      <c r="D32" s="33">
        <v>22000000</v>
      </c>
      <c r="E32" s="33">
        <v>4350</v>
      </c>
      <c r="F32" s="39">
        <f t="shared" si="0"/>
        <v>95700</v>
      </c>
      <c r="G32" s="36">
        <v>34619</v>
      </c>
      <c r="H32" s="34" t="s">
        <v>273</v>
      </c>
      <c r="I32" s="35">
        <v>5050</v>
      </c>
      <c r="J32" s="40">
        <v>5000</v>
      </c>
      <c r="K32" s="43">
        <f t="shared" si="1"/>
        <v>-0.009900990099009901</v>
      </c>
    </row>
    <row r="33" spans="1:11" ht="12.75">
      <c r="A33" s="32">
        <v>29</v>
      </c>
      <c r="B33" s="32" t="s">
        <v>178</v>
      </c>
      <c r="C33" s="32" t="s">
        <v>225</v>
      </c>
      <c r="D33" s="33">
        <v>25000000</v>
      </c>
      <c r="E33" s="33">
        <v>3800</v>
      </c>
      <c r="F33" s="39">
        <f t="shared" si="0"/>
        <v>95000</v>
      </c>
      <c r="G33" s="36">
        <v>34351</v>
      </c>
      <c r="H33" s="34" t="s">
        <v>268</v>
      </c>
      <c r="I33" s="35">
        <v>4900</v>
      </c>
      <c r="J33" s="40">
        <v>4750</v>
      </c>
      <c r="K33" s="43">
        <f t="shared" si="1"/>
        <v>-0.030612244897959183</v>
      </c>
    </row>
    <row r="34" spans="1:11" ht="12.75">
      <c r="A34" s="32">
        <v>30</v>
      </c>
      <c r="B34" s="32" t="s">
        <v>179</v>
      </c>
      <c r="C34" s="32" t="s">
        <v>226</v>
      </c>
      <c r="D34" s="33">
        <v>25000000</v>
      </c>
      <c r="E34" s="33">
        <v>2850</v>
      </c>
      <c r="F34" s="39">
        <f t="shared" si="0"/>
        <v>71250</v>
      </c>
      <c r="G34" s="36">
        <v>34543</v>
      </c>
      <c r="H34" s="34" t="s">
        <v>257</v>
      </c>
      <c r="I34" s="35">
        <v>3000</v>
      </c>
      <c r="J34" s="40">
        <v>2820</v>
      </c>
      <c r="K34" s="43">
        <f t="shared" si="1"/>
        <v>-0.06</v>
      </c>
    </row>
    <row r="35" spans="1:11" ht="12.75">
      <c r="A35" s="32">
        <v>31</v>
      </c>
      <c r="B35" s="32" t="s">
        <v>180</v>
      </c>
      <c r="C35" s="32" t="s">
        <v>227</v>
      </c>
      <c r="D35" s="33">
        <v>12500000</v>
      </c>
      <c r="E35" s="33">
        <v>3100</v>
      </c>
      <c r="F35" s="39">
        <f t="shared" si="0"/>
        <v>38750</v>
      </c>
      <c r="G35" s="36">
        <v>34627</v>
      </c>
      <c r="H35" s="34" t="s">
        <v>44</v>
      </c>
      <c r="I35" s="35">
        <v>3100</v>
      </c>
      <c r="J35" s="40">
        <v>2975</v>
      </c>
      <c r="K35" s="43">
        <f t="shared" si="1"/>
        <v>-0.04032258064516129</v>
      </c>
    </row>
    <row r="36" spans="1:11" ht="12.75">
      <c r="A36" s="32">
        <v>32</v>
      </c>
      <c r="B36" s="32" t="s">
        <v>181</v>
      </c>
      <c r="C36" s="32" t="s">
        <v>228</v>
      </c>
      <c r="D36" s="33">
        <v>35000000</v>
      </c>
      <c r="E36" s="33">
        <v>2050</v>
      </c>
      <c r="F36" s="39">
        <f t="shared" si="0"/>
        <v>71750</v>
      </c>
      <c r="G36" s="36">
        <v>34568</v>
      </c>
      <c r="H36" s="34" t="s">
        <v>257</v>
      </c>
      <c r="I36" s="35"/>
      <c r="J36" s="40"/>
      <c r="K36" s="43"/>
    </row>
    <row r="37" spans="1:11" ht="12.75">
      <c r="A37" s="32">
        <v>33</v>
      </c>
      <c r="B37" s="32" t="s">
        <v>182</v>
      </c>
      <c r="C37" s="32" t="s">
        <v>229</v>
      </c>
      <c r="D37" s="33">
        <v>10000000</v>
      </c>
      <c r="E37" s="33">
        <v>1800</v>
      </c>
      <c r="F37" s="39">
        <f t="shared" si="0"/>
        <v>18000</v>
      </c>
      <c r="G37" s="36">
        <v>34519</v>
      </c>
      <c r="H37" s="34" t="s">
        <v>274</v>
      </c>
      <c r="I37" s="35"/>
      <c r="J37" s="40"/>
      <c r="K37" s="43"/>
    </row>
    <row r="38" spans="1:11" ht="12.75">
      <c r="A38" s="32">
        <v>34</v>
      </c>
      <c r="B38" s="32" t="s">
        <v>183</v>
      </c>
      <c r="C38" s="32" t="s">
        <v>230</v>
      </c>
      <c r="D38" s="33">
        <v>30000000</v>
      </c>
      <c r="E38" s="33">
        <v>3000</v>
      </c>
      <c r="F38" s="39">
        <f t="shared" si="0"/>
        <v>90000</v>
      </c>
      <c r="G38" s="36">
        <v>34625</v>
      </c>
      <c r="H38" s="34" t="s">
        <v>258</v>
      </c>
      <c r="I38" s="35">
        <v>3000</v>
      </c>
      <c r="J38" s="40">
        <v>3050</v>
      </c>
      <c r="K38" s="43">
        <f t="shared" si="1"/>
        <v>0.016666666666666666</v>
      </c>
    </row>
    <row r="39" spans="1:11" ht="12.75">
      <c r="A39" s="32">
        <v>35</v>
      </c>
      <c r="B39" s="32" t="s">
        <v>184</v>
      </c>
      <c r="C39" s="32" t="s">
        <v>231</v>
      </c>
      <c r="D39" s="33">
        <v>90000000</v>
      </c>
      <c r="E39" s="33">
        <v>3450</v>
      </c>
      <c r="F39" s="39">
        <f t="shared" si="0"/>
        <v>310500</v>
      </c>
      <c r="G39" s="36">
        <v>34421</v>
      </c>
      <c r="H39" s="34" t="s">
        <v>257</v>
      </c>
      <c r="I39" s="35">
        <v>3325</v>
      </c>
      <c r="J39" s="40">
        <v>3450</v>
      </c>
      <c r="K39" s="43">
        <f t="shared" si="1"/>
        <v>0.03759398496240601</v>
      </c>
    </row>
    <row r="40" spans="1:11" ht="12.75">
      <c r="A40" s="32">
        <v>36</v>
      </c>
      <c r="B40" s="32" t="s">
        <v>185</v>
      </c>
      <c r="C40" s="32" t="s">
        <v>232</v>
      </c>
      <c r="D40" s="33">
        <v>9000000</v>
      </c>
      <c r="E40" s="33">
        <v>5100</v>
      </c>
      <c r="F40" s="39">
        <f t="shared" si="0"/>
        <v>45900</v>
      </c>
      <c r="G40" s="36">
        <v>34484</v>
      </c>
      <c r="H40" s="34" t="s">
        <v>275</v>
      </c>
      <c r="I40" s="35">
        <v>5150</v>
      </c>
      <c r="J40" s="40">
        <v>5150</v>
      </c>
      <c r="K40" s="43">
        <f t="shared" si="1"/>
        <v>0</v>
      </c>
    </row>
    <row r="41" spans="1:11" ht="12.75">
      <c r="A41" s="32">
        <v>37</v>
      </c>
      <c r="B41" s="32" t="s">
        <v>186</v>
      </c>
      <c r="C41" s="32" t="s">
        <v>233</v>
      </c>
      <c r="D41" s="33">
        <v>26000000</v>
      </c>
      <c r="E41" s="33">
        <v>2500</v>
      </c>
      <c r="F41" s="39">
        <f t="shared" si="0"/>
        <v>65000</v>
      </c>
      <c r="G41" s="36">
        <v>34656</v>
      </c>
      <c r="H41" s="34" t="s">
        <v>257</v>
      </c>
      <c r="I41" s="35">
        <v>2700</v>
      </c>
      <c r="J41" s="40">
        <v>2550</v>
      </c>
      <c r="K41" s="43">
        <f t="shared" si="1"/>
        <v>-0.05555555555555555</v>
      </c>
    </row>
    <row r="42" spans="1:11" ht="12.75">
      <c r="A42" s="32">
        <v>38</v>
      </c>
      <c r="B42" s="32" t="s">
        <v>187</v>
      </c>
      <c r="C42" s="32" t="s">
        <v>234</v>
      </c>
      <c r="D42" s="35">
        <v>10500000</v>
      </c>
      <c r="E42" s="35">
        <v>5600</v>
      </c>
      <c r="F42" s="39">
        <f t="shared" si="0"/>
        <v>58800</v>
      </c>
      <c r="G42" s="36">
        <v>34403</v>
      </c>
      <c r="H42" s="34" t="s">
        <v>257</v>
      </c>
      <c r="I42" s="35">
        <v>5600</v>
      </c>
      <c r="J42" s="40">
        <v>5700</v>
      </c>
      <c r="K42" s="43">
        <f t="shared" si="1"/>
        <v>0.017857142857142856</v>
      </c>
    </row>
    <row r="43" spans="1:11" ht="12.75">
      <c r="A43" s="32">
        <v>39</v>
      </c>
      <c r="B43" s="32" t="s">
        <v>188</v>
      </c>
      <c r="C43" s="32" t="s">
        <v>235</v>
      </c>
      <c r="D43" s="35">
        <v>25000000</v>
      </c>
      <c r="E43" s="35">
        <v>2350</v>
      </c>
      <c r="F43" s="39">
        <f t="shared" si="0"/>
        <v>58750</v>
      </c>
      <c r="G43" s="36">
        <v>34554</v>
      </c>
      <c r="H43" s="34" t="s">
        <v>44</v>
      </c>
      <c r="I43" s="35"/>
      <c r="J43" s="40"/>
      <c r="K43" s="43"/>
    </row>
    <row r="44" spans="1:11" ht="12.75">
      <c r="A44" s="32">
        <v>40</v>
      </c>
      <c r="B44" s="32" t="s">
        <v>189</v>
      </c>
      <c r="C44" s="32" t="s">
        <v>236</v>
      </c>
      <c r="D44" s="35">
        <v>11650000</v>
      </c>
      <c r="E44" s="35">
        <v>3600</v>
      </c>
      <c r="F44" s="39">
        <f t="shared" si="0"/>
        <v>41940</v>
      </c>
      <c r="G44" s="36">
        <v>34561</v>
      </c>
      <c r="H44" s="34" t="s">
        <v>256</v>
      </c>
      <c r="I44" s="35">
        <v>3575</v>
      </c>
      <c r="J44" s="40">
        <v>3625</v>
      </c>
      <c r="K44" s="43">
        <f t="shared" si="1"/>
        <v>0.013986013986013986</v>
      </c>
    </row>
    <row r="45" spans="1:11" ht="12.75">
      <c r="A45" s="32">
        <v>41</v>
      </c>
      <c r="B45" s="32" t="s">
        <v>190</v>
      </c>
      <c r="C45" s="32" t="s">
        <v>237</v>
      </c>
      <c r="D45" s="35">
        <v>5000000</v>
      </c>
      <c r="E45" s="35">
        <v>2075</v>
      </c>
      <c r="F45" s="39">
        <f t="shared" si="0"/>
        <v>10375</v>
      </c>
      <c r="G45" s="36">
        <v>34488</v>
      </c>
      <c r="H45" s="34" t="s">
        <v>276</v>
      </c>
      <c r="I45" s="35">
        <v>2075</v>
      </c>
      <c r="J45" s="40">
        <v>2075</v>
      </c>
      <c r="K45" s="43">
        <f t="shared" si="1"/>
        <v>0</v>
      </c>
    </row>
    <row r="46" spans="1:11" ht="12.75">
      <c r="A46" s="32">
        <v>42</v>
      </c>
      <c r="B46" s="32" t="s">
        <v>191</v>
      </c>
      <c r="C46" s="32" t="s">
        <v>238</v>
      </c>
      <c r="D46" s="35">
        <v>26000000</v>
      </c>
      <c r="E46" s="35">
        <v>3500</v>
      </c>
      <c r="F46" s="39">
        <f t="shared" si="0"/>
        <v>91000</v>
      </c>
      <c r="G46" s="36">
        <v>34654</v>
      </c>
      <c r="H46" s="34" t="s">
        <v>277</v>
      </c>
      <c r="I46" s="35">
        <v>3500</v>
      </c>
      <c r="J46" s="40">
        <v>2650</v>
      </c>
      <c r="K46" s="43">
        <f t="shared" si="1"/>
        <v>-0.24285714285714285</v>
      </c>
    </row>
    <row r="47" spans="1:11" ht="12.75">
      <c r="A47" s="32">
        <v>43</v>
      </c>
      <c r="B47" s="32" t="s">
        <v>192</v>
      </c>
      <c r="C47" s="32" t="s">
        <v>239</v>
      </c>
      <c r="D47" s="35">
        <v>25000000</v>
      </c>
      <c r="E47" s="35">
        <v>9000</v>
      </c>
      <c r="F47" s="39">
        <f t="shared" si="0"/>
        <v>225000</v>
      </c>
      <c r="G47" s="36">
        <v>34414</v>
      </c>
      <c r="H47" s="34" t="s">
        <v>278</v>
      </c>
      <c r="I47" s="35">
        <v>8000</v>
      </c>
      <c r="J47" s="40">
        <v>9000</v>
      </c>
      <c r="K47" s="43">
        <f t="shared" si="1"/>
        <v>0.125</v>
      </c>
    </row>
    <row r="48" spans="1:11" ht="12.75">
      <c r="A48" s="32">
        <v>44</v>
      </c>
      <c r="B48" s="32" t="s">
        <v>193</v>
      </c>
      <c r="C48" s="32" t="s">
        <v>240</v>
      </c>
      <c r="D48" s="35">
        <v>20000000</v>
      </c>
      <c r="E48" s="35">
        <v>4125</v>
      </c>
      <c r="F48" s="39">
        <f t="shared" si="0"/>
        <v>82500</v>
      </c>
      <c r="G48" s="36">
        <v>34403</v>
      </c>
      <c r="H48" s="34" t="s">
        <v>267</v>
      </c>
      <c r="I48" s="35">
        <v>4500</v>
      </c>
      <c r="J48" s="40">
        <v>4200</v>
      </c>
      <c r="K48" s="43">
        <f t="shared" si="1"/>
        <v>-0.06666666666666667</v>
      </c>
    </row>
    <row r="49" spans="1:11" ht="12.75">
      <c r="A49" s="32">
        <v>45</v>
      </c>
      <c r="B49" s="32" t="s">
        <v>194</v>
      </c>
      <c r="C49" s="32" t="s">
        <v>241</v>
      </c>
      <c r="D49" s="35">
        <v>17500000</v>
      </c>
      <c r="E49" s="35">
        <v>8250</v>
      </c>
      <c r="F49" s="39">
        <f t="shared" si="0"/>
        <v>144375</v>
      </c>
      <c r="G49" s="36">
        <v>34502</v>
      </c>
      <c r="H49" s="34" t="s">
        <v>279</v>
      </c>
      <c r="I49" s="35">
        <v>8250</v>
      </c>
      <c r="J49" s="40">
        <v>8375</v>
      </c>
      <c r="K49" s="43">
        <f t="shared" si="1"/>
        <v>0.015151515151515152</v>
      </c>
    </row>
    <row r="50" spans="1:11" ht="12.75">
      <c r="A50" s="32">
        <v>46</v>
      </c>
      <c r="B50" s="32" t="s">
        <v>195</v>
      </c>
      <c r="C50" s="32" t="s">
        <v>242</v>
      </c>
      <c r="D50" s="35">
        <v>5000000</v>
      </c>
      <c r="E50" s="35">
        <v>2975</v>
      </c>
      <c r="F50" s="39">
        <f t="shared" si="0"/>
        <v>14875</v>
      </c>
      <c r="G50" s="36">
        <v>34508</v>
      </c>
      <c r="H50" s="34" t="s">
        <v>269</v>
      </c>
      <c r="I50" s="35"/>
      <c r="J50" s="40"/>
      <c r="K50" s="43"/>
    </row>
    <row r="51" spans="1:11" ht="12.75">
      <c r="A51" s="32">
        <v>47</v>
      </c>
      <c r="B51" s="32" t="s">
        <v>196</v>
      </c>
      <c r="C51" s="32" t="s">
        <v>243</v>
      </c>
      <c r="D51" s="35">
        <v>20000000</v>
      </c>
      <c r="E51" s="35">
        <v>3250</v>
      </c>
      <c r="F51" s="39">
        <f t="shared" si="0"/>
        <v>65000</v>
      </c>
      <c r="G51" s="36">
        <v>34554</v>
      </c>
      <c r="H51" s="34" t="s">
        <v>280</v>
      </c>
      <c r="I51" s="35">
        <v>3750</v>
      </c>
      <c r="J51" s="40">
        <v>3725</v>
      </c>
      <c r="K51" s="43">
        <f t="shared" si="1"/>
        <v>-0.006666666666666667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C16" sqref="C16:G16"/>
    </sheetView>
  </sheetViews>
  <sheetFormatPr defaultColWidth="9.140625" defaultRowHeight="12.75"/>
  <cols>
    <col min="1" max="1" width="4.7109375" style="0" customWidth="1"/>
    <col min="2" max="2" width="7.57421875" style="0" customWidth="1"/>
    <col min="3" max="3" width="32.140625" style="0" customWidth="1"/>
    <col min="4" max="4" width="13.7109375" style="0" customWidth="1"/>
    <col min="5" max="5" width="14.57421875" style="0" customWidth="1"/>
    <col min="6" max="6" width="15.7109375" style="0" customWidth="1"/>
    <col min="7" max="7" width="11.28125" style="0" customWidth="1"/>
    <col min="8" max="8" width="32.7109375" style="0" customWidth="1"/>
    <col min="9" max="9" width="14.00390625" style="0" customWidth="1"/>
    <col min="10" max="10" width="16.57421875" style="0" customWidth="1"/>
    <col min="11" max="11" width="14.28125" style="0" customWidth="1"/>
  </cols>
  <sheetData>
    <row r="3" spans="1:11" ht="12.75">
      <c r="A3" s="25"/>
      <c r="B3" s="26"/>
      <c r="C3" s="26"/>
      <c r="D3" s="31" t="s">
        <v>0</v>
      </c>
      <c r="E3" s="41"/>
      <c r="F3" s="29" t="s">
        <v>1</v>
      </c>
      <c r="G3" s="27"/>
      <c r="H3" s="27"/>
      <c r="I3" s="30" t="s">
        <v>244</v>
      </c>
      <c r="J3" s="38" t="s">
        <v>245</v>
      </c>
      <c r="K3" s="38" t="s">
        <v>281</v>
      </c>
    </row>
    <row r="4" spans="1:11" ht="12.75">
      <c r="A4" s="27" t="s">
        <v>2</v>
      </c>
      <c r="B4" s="26" t="s">
        <v>3</v>
      </c>
      <c r="C4" s="26" t="s">
        <v>4</v>
      </c>
      <c r="D4" s="31" t="s">
        <v>5</v>
      </c>
      <c r="E4" s="41" t="s">
        <v>9</v>
      </c>
      <c r="F4" s="29" t="s">
        <v>6</v>
      </c>
      <c r="G4" s="31" t="s">
        <v>7</v>
      </c>
      <c r="H4" s="31" t="s">
        <v>42</v>
      </c>
      <c r="I4" s="30" t="s">
        <v>248</v>
      </c>
      <c r="J4" s="38" t="s">
        <v>248</v>
      </c>
      <c r="K4" s="38" t="s">
        <v>282</v>
      </c>
    </row>
    <row r="5" spans="1:11" ht="12.75">
      <c r="A5" s="15"/>
      <c r="B5" s="15"/>
      <c r="D5" s="40"/>
      <c r="E5" s="40"/>
      <c r="F5" s="15"/>
      <c r="G5" s="42"/>
      <c r="I5" s="6"/>
      <c r="J5" s="6"/>
      <c r="K5" s="44"/>
    </row>
    <row r="6" spans="1:11" ht="12.75">
      <c r="A6" s="15">
        <v>1</v>
      </c>
      <c r="B6" s="15" t="s">
        <v>283</v>
      </c>
      <c r="C6" t="s">
        <v>298</v>
      </c>
      <c r="D6" s="40">
        <v>122000000</v>
      </c>
      <c r="E6" s="40">
        <v>2600</v>
      </c>
      <c r="F6" s="40">
        <f aca="true" t="shared" si="0" ref="F6:F20">+E6*D6/1000000</f>
        <v>317200</v>
      </c>
      <c r="G6" s="42">
        <v>34709</v>
      </c>
      <c r="H6" t="s">
        <v>313</v>
      </c>
      <c r="I6" s="40">
        <v>2600</v>
      </c>
      <c r="J6" s="40">
        <v>2625</v>
      </c>
      <c r="K6" s="46">
        <f aca="true" t="shared" si="1" ref="K6:K20">(J6-I6)/I6</f>
        <v>0.009615384615384616</v>
      </c>
    </row>
    <row r="7" spans="1:11" ht="12.75">
      <c r="A7" s="15">
        <v>2</v>
      </c>
      <c r="B7" s="15" t="s">
        <v>284</v>
      </c>
      <c r="C7" t="s">
        <v>299</v>
      </c>
      <c r="D7" s="40">
        <v>10000000</v>
      </c>
      <c r="E7" s="40">
        <v>1350</v>
      </c>
      <c r="F7" s="40">
        <f t="shared" si="0"/>
        <v>13500</v>
      </c>
      <c r="G7" s="42">
        <v>39108</v>
      </c>
      <c r="H7" t="s">
        <v>314</v>
      </c>
      <c r="I7" s="40">
        <v>1400</v>
      </c>
      <c r="J7" s="40">
        <v>1400</v>
      </c>
      <c r="K7" s="46">
        <f t="shared" si="1"/>
        <v>0</v>
      </c>
    </row>
    <row r="8" spans="1:11" ht="12.75">
      <c r="A8" s="15">
        <v>3</v>
      </c>
      <c r="B8" s="15" t="s">
        <v>285</v>
      </c>
      <c r="C8" t="s">
        <v>300</v>
      </c>
      <c r="D8" s="40">
        <v>10000000</v>
      </c>
      <c r="E8" s="40">
        <v>2800</v>
      </c>
      <c r="F8" s="40">
        <f t="shared" si="0"/>
        <v>28000</v>
      </c>
      <c r="G8" s="42">
        <v>34743</v>
      </c>
      <c r="H8" t="s">
        <v>315</v>
      </c>
      <c r="I8" s="40">
        <v>2825</v>
      </c>
      <c r="J8" s="40">
        <v>2825</v>
      </c>
      <c r="K8" s="46">
        <f t="shared" si="1"/>
        <v>0</v>
      </c>
    </row>
    <row r="9" spans="1:11" ht="12.75">
      <c r="A9" s="15">
        <v>4</v>
      </c>
      <c r="B9" s="15" t="s">
        <v>286</v>
      </c>
      <c r="C9" t="s">
        <v>301</v>
      </c>
      <c r="D9" s="40">
        <v>30000000</v>
      </c>
      <c r="E9" s="40">
        <v>3000</v>
      </c>
      <c r="F9" s="40">
        <f t="shared" si="0"/>
        <v>90000</v>
      </c>
      <c r="G9" s="42">
        <v>34827</v>
      </c>
      <c r="H9" t="s">
        <v>316</v>
      </c>
      <c r="I9" s="40">
        <v>2900</v>
      </c>
      <c r="J9" s="40">
        <v>3000</v>
      </c>
      <c r="K9" s="46">
        <f t="shared" si="1"/>
        <v>0.034482758620689655</v>
      </c>
    </row>
    <row r="10" spans="1:11" ht="12.75">
      <c r="A10" s="15">
        <v>5</v>
      </c>
      <c r="B10" s="15" t="s">
        <v>287</v>
      </c>
      <c r="C10" t="s">
        <v>302</v>
      </c>
      <c r="D10" s="40">
        <v>28000000</v>
      </c>
      <c r="E10" s="40">
        <v>2700</v>
      </c>
      <c r="F10" s="40">
        <f t="shared" si="0"/>
        <v>75600</v>
      </c>
      <c r="G10" s="42">
        <v>34835</v>
      </c>
      <c r="H10" t="s">
        <v>317</v>
      </c>
      <c r="I10" s="40">
        <v>2925</v>
      </c>
      <c r="J10" s="40">
        <v>2750</v>
      </c>
      <c r="K10" s="46">
        <f t="shared" si="1"/>
        <v>-0.05982905982905983</v>
      </c>
    </row>
    <row r="11" spans="1:11" ht="12.75">
      <c r="A11" s="15">
        <v>6</v>
      </c>
      <c r="B11" s="15" t="s">
        <v>288</v>
      </c>
      <c r="C11" t="s">
        <v>303</v>
      </c>
      <c r="D11" s="40">
        <v>60000000</v>
      </c>
      <c r="E11" s="40">
        <v>1800</v>
      </c>
      <c r="F11" s="40">
        <f t="shared" si="0"/>
        <v>108000</v>
      </c>
      <c r="G11" s="42">
        <v>34885</v>
      </c>
      <c r="H11" t="s">
        <v>274</v>
      </c>
      <c r="I11" s="40">
        <v>1950</v>
      </c>
      <c r="J11" s="40">
        <v>1950</v>
      </c>
      <c r="K11" s="46">
        <f t="shared" si="1"/>
        <v>0</v>
      </c>
    </row>
    <row r="12" spans="1:11" ht="12.75">
      <c r="A12" s="15">
        <v>7</v>
      </c>
      <c r="B12" s="15" t="s">
        <v>289</v>
      </c>
      <c r="C12" t="s">
        <v>304</v>
      </c>
      <c r="D12" s="40">
        <v>200000000</v>
      </c>
      <c r="E12" s="40">
        <v>1250</v>
      </c>
      <c r="F12" s="40">
        <f t="shared" si="0"/>
        <v>250000</v>
      </c>
      <c r="G12" s="42">
        <v>34897</v>
      </c>
      <c r="H12" t="s">
        <v>318</v>
      </c>
      <c r="I12" s="40">
        <v>1950</v>
      </c>
      <c r="J12" s="40">
        <v>1800</v>
      </c>
      <c r="K12" s="46">
        <f t="shared" si="1"/>
        <v>-0.07692307692307693</v>
      </c>
    </row>
    <row r="13" spans="1:11" ht="12.75">
      <c r="A13" s="15">
        <v>8</v>
      </c>
      <c r="B13" s="15" t="s">
        <v>290</v>
      </c>
      <c r="C13" t="s">
        <v>305</v>
      </c>
      <c r="D13" s="40">
        <v>27000000</v>
      </c>
      <c r="E13" s="40">
        <v>2600</v>
      </c>
      <c r="F13" s="40">
        <f t="shared" si="0"/>
        <v>70200</v>
      </c>
      <c r="G13" s="42">
        <v>34907</v>
      </c>
      <c r="H13" t="s">
        <v>319</v>
      </c>
      <c r="I13" s="40">
        <v>3450</v>
      </c>
      <c r="J13" s="40">
        <v>3475</v>
      </c>
      <c r="K13" s="46">
        <f t="shared" si="1"/>
        <v>0.007246376811594203</v>
      </c>
    </row>
    <row r="14" spans="1:11" ht="12.75">
      <c r="A14" s="15">
        <v>9</v>
      </c>
      <c r="B14" s="15" t="s">
        <v>291</v>
      </c>
      <c r="C14" t="s">
        <v>306</v>
      </c>
      <c r="D14" s="40">
        <v>23000000</v>
      </c>
      <c r="E14" s="40">
        <v>950</v>
      </c>
      <c r="F14" s="40">
        <f t="shared" si="0"/>
        <v>21850</v>
      </c>
      <c r="G14" s="42">
        <v>34933</v>
      </c>
      <c r="H14" t="s">
        <v>320</v>
      </c>
      <c r="I14" s="40">
        <v>950</v>
      </c>
      <c r="J14" s="40">
        <v>900</v>
      </c>
      <c r="K14" s="46">
        <f t="shared" si="1"/>
        <v>-0.05263157894736842</v>
      </c>
    </row>
    <row r="15" spans="1:11" ht="12.75">
      <c r="A15" s="15">
        <v>10</v>
      </c>
      <c r="B15" s="15" t="s">
        <v>292</v>
      </c>
      <c r="C15" t="s">
        <v>307</v>
      </c>
      <c r="D15" s="40">
        <v>80000000</v>
      </c>
      <c r="E15" s="40">
        <v>850</v>
      </c>
      <c r="F15" s="40">
        <f t="shared" si="0"/>
        <v>68000</v>
      </c>
      <c r="G15" s="42">
        <v>34984</v>
      </c>
      <c r="H15" t="s">
        <v>321</v>
      </c>
      <c r="I15" s="40">
        <v>900</v>
      </c>
      <c r="J15" s="40">
        <v>750</v>
      </c>
      <c r="K15" s="46">
        <f t="shared" si="1"/>
        <v>-0.16666666666666666</v>
      </c>
    </row>
    <row r="16" spans="1:11" ht="12.75">
      <c r="A16" s="15">
        <v>11</v>
      </c>
      <c r="B16" s="15" t="s">
        <v>293</v>
      </c>
      <c r="C16" t="s">
        <v>308</v>
      </c>
      <c r="D16" s="40">
        <v>50330000</v>
      </c>
      <c r="E16" s="40">
        <v>2900</v>
      </c>
      <c r="F16" s="40">
        <f t="shared" si="0"/>
        <v>145957</v>
      </c>
      <c r="G16" s="42">
        <v>34991</v>
      </c>
      <c r="H16" t="s">
        <v>322</v>
      </c>
      <c r="I16" s="40">
        <v>2900</v>
      </c>
      <c r="J16" s="40">
        <v>2925</v>
      </c>
      <c r="K16" s="46">
        <f t="shared" si="1"/>
        <v>0.008620689655172414</v>
      </c>
    </row>
    <row r="17" spans="1:11" ht="12.75">
      <c r="A17" s="15">
        <v>12</v>
      </c>
      <c r="B17" s="15" t="s">
        <v>294</v>
      </c>
      <c r="C17" t="s">
        <v>309</v>
      </c>
      <c r="D17" s="40">
        <v>40000000</v>
      </c>
      <c r="E17" s="40">
        <v>875</v>
      </c>
      <c r="F17" s="40">
        <f t="shared" si="0"/>
        <v>35000</v>
      </c>
      <c r="G17" s="42">
        <v>34995</v>
      </c>
      <c r="H17" t="s">
        <v>321</v>
      </c>
      <c r="I17" s="40">
        <v>1425</v>
      </c>
      <c r="J17" s="40">
        <v>1200</v>
      </c>
      <c r="K17" s="46">
        <f t="shared" si="1"/>
        <v>-0.15789473684210525</v>
      </c>
    </row>
    <row r="18" spans="1:11" ht="12.75">
      <c r="A18" s="15">
        <v>13</v>
      </c>
      <c r="B18" s="15" t="s">
        <v>295</v>
      </c>
      <c r="C18" t="s">
        <v>310</v>
      </c>
      <c r="D18" s="40">
        <v>110000000</v>
      </c>
      <c r="E18" s="40">
        <v>625</v>
      </c>
      <c r="F18" s="40">
        <f t="shared" si="0"/>
        <v>68750</v>
      </c>
      <c r="G18" s="42">
        <v>35002</v>
      </c>
      <c r="H18" t="s">
        <v>323</v>
      </c>
      <c r="I18" s="40">
        <v>675</v>
      </c>
      <c r="J18" s="40">
        <v>625</v>
      </c>
      <c r="K18" s="46">
        <f t="shared" si="1"/>
        <v>-0.07407407407407407</v>
      </c>
    </row>
    <row r="19" spans="1:11" ht="12.75">
      <c r="A19" s="15">
        <v>14</v>
      </c>
      <c r="B19" s="15" t="s">
        <v>296</v>
      </c>
      <c r="C19" t="s">
        <v>311</v>
      </c>
      <c r="D19" s="40">
        <v>86000000</v>
      </c>
      <c r="E19" s="40">
        <v>2450</v>
      </c>
      <c r="F19" s="40">
        <f t="shared" si="0"/>
        <v>210700</v>
      </c>
      <c r="G19" s="42">
        <v>35011</v>
      </c>
      <c r="H19" t="s">
        <v>324</v>
      </c>
      <c r="I19" s="40">
        <v>2550</v>
      </c>
      <c r="J19" s="40">
        <v>2475</v>
      </c>
      <c r="K19" s="46">
        <f t="shared" si="1"/>
        <v>-0.029411764705882353</v>
      </c>
    </row>
    <row r="20" spans="1:11" ht="12.75">
      <c r="A20" s="15">
        <v>15</v>
      </c>
      <c r="B20" s="15" t="s">
        <v>297</v>
      </c>
      <c r="C20" t="s">
        <v>312</v>
      </c>
      <c r="D20" s="40">
        <v>1633333000</v>
      </c>
      <c r="E20" s="40">
        <v>2050</v>
      </c>
      <c r="F20" s="40">
        <f t="shared" si="0"/>
        <v>3348332.65</v>
      </c>
      <c r="G20" s="42">
        <v>35017</v>
      </c>
      <c r="H20" t="s">
        <v>325</v>
      </c>
      <c r="I20" s="40">
        <v>2200</v>
      </c>
      <c r="J20" s="40">
        <v>2100</v>
      </c>
      <c r="K20" s="46">
        <f t="shared" si="1"/>
        <v>-0.045454545454545456</v>
      </c>
    </row>
    <row r="27" ht="12.75">
      <c r="G27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8.28125" style="0" customWidth="1"/>
    <col min="3" max="3" width="41.140625" style="0" customWidth="1"/>
    <col min="4" max="4" width="13.57421875" style="6" customWidth="1"/>
    <col min="5" max="5" width="17.28125" style="0" customWidth="1"/>
    <col min="6" max="6" width="15.421875" style="6" customWidth="1"/>
    <col min="7" max="7" width="9.7109375" style="0" bestFit="1" customWidth="1"/>
    <col min="8" max="8" width="18.57421875" style="0" customWidth="1"/>
    <col min="9" max="9" width="19.00390625" style="6" customWidth="1"/>
    <col min="10" max="10" width="20.7109375" style="0" customWidth="1"/>
    <col min="11" max="11" width="18.7109375" style="67" customWidth="1"/>
  </cols>
  <sheetData>
    <row r="2" spans="1:11" ht="12.75">
      <c r="A2" s="25"/>
      <c r="B2" s="26"/>
      <c r="C2" s="26"/>
      <c r="D2" s="53" t="s">
        <v>0</v>
      </c>
      <c r="E2" s="41"/>
      <c r="F2" s="29" t="s">
        <v>1</v>
      </c>
      <c r="G2" s="27"/>
      <c r="H2" s="27"/>
      <c r="I2" s="65" t="s">
        <v>244</v>
      </c>
      <c r="J2" s="38" t="s">
        <v>245</v>
      </c>
      <c r="K2" s="66" t="s">
        <v>281</v>
      </c>
    </row>
    <row r="3" spans="1:11" ht="12.75">
      <c r="A3" s="27" t="s">
        <v>2</v>
      </c>
      <c r="B3" s="26" t="s">
        <v>3</v>
      </c>
      <c r="C3" s="26" t="s">
        <v>4</v>
      </c>
      <c r="D3" s="53" t="s">
        <v>5</v>
      </c>
      <c r="E3" s="41" t="s">
        <v>9</v>
      </c>
      <c r="F3" s="29" t="s">
        <v>6</v>
      </c>
      <c r="G3" s="31" t="s">
        <v>7</v>
      </c>
      <c r="H3" s="31" t="s">
        <v>42</v>
      </c>
      <c r="I3" s="65" t="s">
        <v>248</v>
      </c>
      <c r="J3" s="38" t="s">
        <v>248</v>
      </c>
      <c r="K3" s="66" t="s">
        <v>282</v>
      </c>
    </row>
    <row r="4" spans="3:4" ht="12.75">
      <c r="C4" s="54"/>
      <c r="D4" s="64"/>
    </row>
    <row r="5" spans="1:11" ht="12.75">
      <c r="A5">
        <v>1</v>
      </c>
      <c r="B5" t="s">
        <v>560</v>
      </c>
      <c r="C5" s="63" t="s">
        <v>572</v>
      </c>
      <c r="D5" s="64">
        <v>30800000</v>
      </c>
      <c r="E5">
        <v>3250</v>
      </c>
      <c r="F5" s="6">
        <f>+E5*D5/1000000</f>
        <v>100100</v>
      </c>
      <c r="G5" s="7">
        <v>35244</v>
      </c>
      <c r="H5" t="s">
        <v>510</v>
      </c>
      <c r="I5" s="6">
        <v>3750</v>
      </c>
      <c r="J5">
        <v>3500</v>
      </c>
      <c r="K5" s="67">
        <f>(J5-I5)/I5</f>
        <v>-0.06666666666666667</v>
      </c>
    </row>
    <row r="6" spans="1:11" ht="12.75">
      <c r="A6">
        <v>2</v>
      </c>
      <c r="B6" t="s">
        <v>561</v>
      </c>
      <c r="C6" s="63" t="s">
        <v>573</v>
      </c>
      <c r="D6" s="64">
        <v>44000000</v>
      </c>
      <c r="E6">
        <v>2375</v>
      </c>
      <c r="F6" s="6">
        <f aca="true" t="shared" si="0" ref="F6:F16">+E6*D6/1000000</f>
        <v>104500</v>
      </c>
      <c r="G6" s="7">
        <v>35249</v>
      </c>
      <c r="H6" t="s">
        <v>584</v>
      </c>
      <c r="I6" s="6">
        <v>2525</v>
      </c>
      <c r="J6">
        <v>2500</v>
      </c>
      <c r="K6" s="67">
        <f aca="true" t="shared" si="1" ref="K6:K16">(J6-I6)/I6</f>
        <v>-0.009900990099009901</v>
      </c>
    </row>
    <row r="7" spans="1:11" ht="12.75">
      <c r="A7">
        <v>3</v>
      </c>
      <c r="B7" t="s">
        <v>562</v>
      </c>
      <c r="C7" s="63" t="s">
        <v>574</v>
      </c>
      <c r="D7" s="64">
        <v>38800000</v>
      </c>
      <c r="E7">
        <v>4650</v>
      </c>
      <c r="F7" s="6">
        <f t="shared" si="0"/>
        <v>180420</v>
      </c>
      <c r="G7" s="7">
        <v>35251</v>
      </c>
      <c r="H7" t="s">
        <v>333</v>
      </c>
      <c r="I7" s="6">
        <v>4700</v>
      </c>
      <c r="J7">
        <v>4750</v>
      </c>
      <c r="K7" s="67">
        <f t="shared" si="1"/>
        <v>0.010638297872340425</v>
      </c>
    </row>
    <row r="8" spans="1:11" ht="12.75">
      <c r="A8">
        <v>4</v>
      </c>
      <c r="B8" t="s">
        <v>563</v>
      </c>
      <c r="C8" s="63" t="s">
        <v>575</v>
      </c>
      <c r="D8" s="64">
        <v>34000000</v>
      </c>
      <c r="E8">
        <v>1100</v>
      </c>
      <c r="F8" s="6">
        <f t="shared" si="0"/>
        <v>37400</v>
      </c>
      <c r="G8" s="7">
        <v>35255</v>
      </c>
      <c r="H8" t="s">
        <v>585</v>
      </c>
      <c r="I8" s="6">
        <v>1175</v>
      </c>
      <c r="J8">
        <v>1175</v>
      </c>
      <c r="K8" s="67">
        <f t="shared" si="1"/>
        <v>0</v>
      </c>
    </row>
    <row r="9" spans="1:11" ht="12.75">
      <c r="A9">
        <v>5</v>
      </c>
      <c r="B9" t="s">
        <v>564</v>
      </c>
      <c r="C9" s="63" t="s">
        <v>576</v>
      </c>
      <c r="D9" s="64">
        <v>78708000</v>
      </c>
      <c r="E9">
        <v>1000</v>
      </c>
      <c r="F9" s="6">
        <f t="shared" si="0"/>
        <v>78708</v>
      </c>
      <c r="G9" s="7">
        <v>35270</v>
      </c>
      <c r="H9" t="s">
        <v>278</v>
      </c>
      <c r="I9" s="6">
        <v>1150</v>
      </c>
      <c r="J9">
        <v>1075</v>
      </c>
      <c r="K9" s="67">
        <f t="shared" si="1"/>
        <v>-0.06521739130434782</v>
      </c>
    </row>
    <row r="10" spans="1:11" ht="12.75">
      <c r="A10">
        <v>6</v>
      </c>
      <c r="B10" t="s">
        <v>565</v>
      </c>
      <c r="C10" s="54" t="s">
        <v>577</v>
      </c>
      <c r="D10" s="64">
        <v>80000000</v>
      </c>
      <c r="E10">
        <v>3200</v>
      </c>
      <c r="F10" s="6">
        <f t="shared" si="0"/>
        <v>256000</v>
      </c>
      <c r="G10" s="7">
        <v>35270</v>
      </c>
      <c r="H10" t="s">
        <v>472</v>
      </c>
      <c r="I10" s="6">
        <v>3500</v>
      </c>
      <c r="J10">
        <v>3675</v>
      </c>
      <c r="K10" s="67">
        <f t="shared" si="1"/>
        <v>0.05</v>
      </c>
    </row>
    <row r="11" spans="1:11" ht="12.75">
      <c r="A11">
        <v>7</v>
      </c>
      <c r="B11" t="s">
        <v>566</v>
      </c>
      <c r="C11" s="63" t="s">
        <v>578</v>
      </c>
      <c r="D11" s="64">
        <v>50000000</v>
      </c>
      <c r="E11">
        <v>800</v>
      </c>
      <c r="F11" s="6">
        <f t="shared" si="0"/>
        <v>40000</v>
      </c>
      <c r="G11" s="7">
        <v>35275</v>
      </c>
      <c r="H11" t="s">
        <v>418</v>
      </c>
      <c r="I11" s="6">
        <v>825</v>
      </c>
      <c r="J11">
        <v>825</v>
      </c>
      <c r="K11" s="67">
        <f t="shared" si="1"/>
        <v>0</v>
      </c>
    </row>
    <row r="12" spans="1:11" ht="12.75">
      <c r="A12">
        <v>8</v>
      </c>
      <c r="B12" t="s">
        <v>567</v>
      </c>
      <c r="C12" s="63" t="s">
        <v>579</v>
      </c>
      <c r="D12" s="64">
        <v>34400000</v>
      </c>
      <c r="E12">
        <v>1700</v>
      </c>
      <c r="F12" s="6">
        <f t="shared" si="0"/>
        <v>58480</v>
      </c>
      <c r="G12" s="7">
        <v>35317</v>
      </c>
      <c r="H12" t="s">
        <v>586</v>
      </c>
      <c r="I12" s="6">
        <v>1750</v>
      </c>
      <c r="J12">
        <v>1850</v>
      </c>
      <c r="K12" s="67">
        <f t="shared" si="1"/>
        <v>0.05714285714285714</v>
      </c>
    </row>
    <row r="13" spans="1:11" ht="12.75">
      <c r="A13">
        <v>9</v>
      </c>
      <c r="B13" t="s">
        <v>568</v>
      </c>
      <c r="C13" s="63" t="s">
        <v>580</v>
      </c>
      <c r="D13" s="64">
        <v>27500000</v>
      </c>
      <c r="E13">
        <v>650</v>
      </c>
      <c r="F13" s="6">
        <f t="shared" si="0"/>
        <v>17875</v>
      </c>
      <c r="G13" s="7">
        <v>35331</v>
      </c>
      <c r="H13" t="s">
        <v>587</v>
      </c>
      <c r="I13" s="6">
        <v>675</v>
      </c>
      <c r="J13">
        <v>725</v>
      </c>
      <c r="K13" s="67">
        <f t="shared" si="1"/>
        <v>0.07407407407407407</v>
      </c>
    </row>
    <row r="14" spans="1:11" ht="12.75">
      <c r="A14">
        <v>10</v>
      </c>
      <c r="B14" t="s">
        <v>569</v>
      </c>
      <c r="C14" s="63" t="s">
        <v>581</v>
      </c>
      <c r="D14" s="64">
        <v>1085032000</v>
      </c>
      <c r="E14">
        <v>850</v>
      </c>
      <c r="F14" s="6">
        <f t="shared" si="0"/>
        <v>922277.2</v>
      </c>
      <c r="G14" s="7">
        <v>35394</v>
      </c>
      <c r="H14" t="s">
        <v>588</v>
      </c>
      <c r="I14" s="6">
        <v>1300</v>
      </c>
      <c r="J14">
        <v>1250</v>
      </c>
      <c r="K14" s="67">
        <f t="shared" si="1"/>
        <v>-0.038461538461538464</v>
      </c>
    </row>
    <row r="15" spans="1:11" ht="12.75">
      <c r="A15">
        <v>11</v>
      </c>
      <c r="B15" t="s">
        <v>570</v>
      </c>
      <c r="C15" s="63" t="s">
        <v>582</v>
      </c>
      <c r="D15" s="64">
        <v>27000000</v>
      </c>
      <c r="E15">
        <v>2200</v>
      </c>
      <c r="F15" s="6">
        <f t="shared" si="0"/>
        <v>59400</v>
      </c>
      <c r="G15" s="7">
        <v>35415</v>
      </c>
      <c r="H15" t="s">
        <v>585</v>
      </c>
      <c r="I15" s="6">
        <v>2400</v>
      </c>
      <c r="J15">
        <v>2350</v>
      </c>
      <c r="K15" s="67">
        <f t="shared" si="1"/>
        <v>-0.020833333333333332</v>
      </c>
    </row>
    <row r="16" spans="1:11" ht="12.75">
      <c r="A16">
        <v>12</v>
      </c>
      <c r="B16" t="s">
        <v>571</v>
      </c>
      <c r="C16" s="63" t="s">
        <v>583</v>
      </c>
      <c r="D16" s="64">
        <v>250000000</v>
      </c>
      <c r="E16">
        <v>900</v>
      </c>
      <c r="F16" s="6">
        <f t="shared" si="0"/>
        <v>225000</v>
      </c>
      <c r="G16" s="7">
        <v>35426</v>
      </c>
      <c r="H16" t="s">
        <v>510</v>
      </c>
      <c r="I16" s="6">
        <v>950</v>
      </c>
      <c r="J16">
        <v>825</v>
      </c>
      <c r="K16" s="67">
        <f t="shared" si="1"/>
        <v>-0.13157894736842105</v>
      </c>
    </row>
  </sheetData>
  <sheetProtection/>
  <hyperlinks>
    <hyperlink ref="C5" r:id="rId1" display="http://www.jsx.co.id/issuers.asp?cmd=detail&amp;id=LPKR"/>
    <hyperlink ref="C6" r:id="rId2" display="http://www.jsx.co.id/issuers.asp?cmd=detail&amp;id=CTTH"/>
    <hyperlink ref="C7" r:id="rId3" display="http://www.jsx.co.id/issuers.asp?cmd=detail&amp;id=LSIP"/>
    <hyperlink ref="C8" r:id="rId4" display="http://www.jsx.co.id/issuers.asp?cmd=detail&amp;id=CEKA"/>
    <hyperlink ref="C9" r:id="rId5" display="http://www.jsx.co.id/issuers.asp?cmd=detail&amp;id=SUDI"/>
    <hyperlink ref="C11" r:id="rId6" display="http://www.jsx.co.id/issuers.asp?cmd=detail&amp;id=KDSI"/>
    <hyperlink ref="C12" r:id="rId7" display="http://www.jsx.co.id/issuers.asp?cmd=detail&amp;id=SMSM"/>
    <hyperlink ref="C13" r:id="rId8" display="http://www.jsx.co.id/issuers.asp?cmd=detail&amp;id=PICO"/>
    <hyperlink ref="C14" r:id="rId9" display="http://www.jsx.co.id/issuers.asp?cmd=detail&amp;id=BBNI"/>
    <hyperlink ref="C15" r:id="rId10" display="http://www.jsx.co.id/issuers.asp?cmd=detail&amp;id=STTP"/>
    <hyperlink ref="C16" r:id="rId11" display="http://www.jsx.co.id/issuers.asp?cmd=detail&amp;id=SIPD"/>
  </hyperlinks>
  <printOptions/>
  <pageMargins left="0.75" right="0.75" top="1" bottom="1" header="0.5" footer="0.5"/>
  <pageSetup horizontalDpi="600" verticalDpi="600" orientation="portrait" paperSize="9" r:id="rId12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7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32.57421875" style="0" customWidth="1"/>
    <col min="4" max="4" width="13.421875" style="0" customWidth="1"/>
    <col min="5" max="5" width="14.57421875" style="0" customWidth="1"/>
    <col min="6" max="6" width="16.421875" style="0" customWidth="1"/>
    <col min="7" max="7" width="12.421875" style="0" customWidth="1"/>
    <col min="8" max="8" width="34.421875" style="0" customWidth="1"/>
    <col min="9" max="9" width="15.7109375" style="0" customWidth="1"/>
    <col min="10" max="10" width="14.00390625" style="0" customWidth="1"/>
    <col min="11" max="11" width="16.8515625" style="0" customWidth="1"/>
  </cols>
  <sheetData>
    <row r="3" spans="1:11" ht="12.75">
      <c r="A3" s="25"/>
      <c r="B3" s="26"/>
      <c r="C3" s="26"/>
      <c r="D3" s="31" t="s">
        <v>0</v>
      </c>
      <c r="E3" s="41"/>
      <c r="F3" s="53" t="s">
        <v>1</v>
      </c>
      <c r="G3" s="27"/>
      <c r="H3" s="27"/>
      <c r="I3" s="30" t="s">
        <v>244</v>
      </c>
      <c r="J3" s="38" t="s">
        <v>245</v>
      </c>
      <c r="K3" s="38" t="s">
        <v>281</v>
      </c>
    </row>
    <row r="4" spans="1:11" ht="12.75">
      <c r="A4" s="27" t="s">
        <v>2</v>
      </c>
      <c r="B4" s="26" t="s">
        <v>3</v>
      </c>
      <c r="C4" s="26" t="s">
        <v>4</v>
      </c>
      <c r="D4" s="31" t="s">
        <v>5</v>
      </c>
      <c r="E4" s="41" t="s">
        <v>9</v>
      </c>
      <c r="F4" s="53" t="s">
        <v>6</v>
      </c>
      <c r="G4" s="31" t="s">
        <v>7</v>
      </c>
      <c r="H4" s="31" t="s">
        <v>42</v>
      </c>
      <c r="I4" s="30" t="s">
        <v>248</v>
      </c>
      <c r="J4" s="38" t="s">
        <v>248</v>
      </c>
      <c r="K4" s="38" t="s">
        <v>282</v>
      </c>
    </row>
    <row r="6" spans="1:11" ht="12.75">
      <c r="A6" s="15">
        <v>1</v>
      </c>
      <c r="B6" s="15" t="s">
        <v>326</v>
      </c>
      <c r="C6" t="s">
        <v>379</v>
      </c>
      <c r="D6" s="40">
        <v>70000000</v>
      </c>
      <c r="E6" s="40">
        <v>500</v>
      </c>
      <c r="F6" s="40">
        <f>+E6*D6/1000000</f>
        <v>35000</v>
      </c>
      <c r="G6" s="42">
        <v>35787</v>
      </c>
      <c r="H6" t="s">
        <v>511</v>
      </c>
      <c r="I6" s="40">
        <v>500</v>
      </c>
      <c r="J6" s="40">
        <v>525</v>
      </c>
      <c r="K6" s="46">
        <f>(J6-I6)/I6</f>
        <v>0.05</v>
      </c>
    </row>
    <row r="7" spans="1:11" ht="12.75">
      <c r="A7" s="15">
        <v>2</v>
      </c>
      <c r="B7" s="15" t="s">
        <v>328</v>
      </c>
      <c r="C7" t="s">
        <v>329</v>
      </c>
      <c r="D7" s="40">
        <v>74000000</v>
      </c>
      <c r="E7" s="40">
        <v>675</v>
      </c>
      <c r="F7" s="40">
        <f aca="true" t="shared" si="0" ref="F7:F27">+E7*D7/1000000</f>
        <v>49950</v>
      </c>
      <c r="G7" s="42">
        <v>35779</v>
      </c>
      <c r="H7" t="s">
        <v>330</v>
      </c>
      <c r="I7" s="40">
        <v>675</v>
      </c>
      <c r="J7" s="40">
        <v>700</v>
      </c>
      <c r="K7" s="46">
        <f aca="true" t="shared" si="1" ref="K7:K27">(J7-I7)/I7</f>
        <v>0.037037037037037035</v>
      </c>
    </row>
    <row r="8" spans="1:11" ht="12.75">
      <c r="A8" s="15">
        <v>3</v>
      </c>
      <c r="B8" s="15" t="s">
        <v>331</v>
      </c>
      <c r="C8" t="s">
        <v>332</v>
      </c>
      <c r="D8" s="40">
        <v>125800000</v>
      </c>
      <c r="E8" s="40">
        <v>1150</v>
      </c>
      <c r="F8" s="40">
        <f t="shared" si="0"/>
        <v>144670</v>
      </c>
      <c r="G8" s="42">
        <v>35773</v>
      </c>
      <c r="H8" t="s">
        <v>333</v>
      </c>
      <c r="I8" s="40">
        <v>1850</v>
      </c>
      <c r="J8" s="40">
        <v>1850</v>
      </c>
      <c r="K8" s="46">
        <f t="shared" si="1"/>
        <v>0</v>
      </c>
    </row>
    <row r="9" spans="1:11" ht="12.75">
      <c r="A9" s="15">
        <v>4</v>
      </c>
      <c r="B9" s="15" t="s">
        <v>334</v>
      </c>
      <c r="C9" t="s">
        <v>335</v>
      </c>
      <c r="D9" s="40">
        <v>430769000</v>
      </c>
      <c r="E9" s="40">
        <v>1400</v>
      </c>
      <c r="F9" s="40">
        <f t="shared" si="0"/>
        <v>603076.6</v>
      </c>
      <c r="G9" s="42">
        <v>35761</v>
      </c>
      <c r="H9" t="s">
        <v>336</v>
      </c>
      <c r="I9" s="40">
        <v>1425</v>
      </c>
      <c r="J9" s="40">
        <v>1400</v>
      </c>
      <c r="K9" s="46">
        <f t="shared" si="1"/>
        <v>-0.017543859649122806</v>
      </c>
    </row>
    <row r="10" spans="1:11" ht="12.75">
      <c r="A10" s="15">
        <v>5</v>
      </c>
      <c r="B10" s="15" t="s">
        <v>337</v>
      </c>
      <c r="C10" t="s">
        <v>338</v>
      </c>
      <c r="D10" s="40">
        <v>123000000</v>
      </c>
      <c r="E10" s="40">
        <v>700</v>
      </c>
      <c r="F10" s="40">
        <f t="shared" si="0"/>
        <v>86100</v>
      </c>
      <c r="G10" s="42">
        <v>35758</v>
      </c>
      <c r="H10" t="s">
        <v>43</v>
      </c>
      <c r="I10" s="40">
        <v>775</v>
      </c>
      <c r="J10" s="40">
        <v>775</v>
      </c>
      <c r="K10" s="46">
        <f t="shared" si="1"/>
        <v>0</v>
      </c>
    </row>
    <row r="11" spans="1:11" ht="12.75">
      <c r="A11" s="15">
        <v>6</v>
      </c>
      <c r="B11" s="15" t="s">
        <v>340</v>
      </c>
      <c r="C11" t="s">
        <v>341</v>
      </c>
      <c r="D11" s="40">
        <v>65000000</v>
      </c>
      <c r="E11" s="40">
        <v>800</v>
      </c>
      <c r="F11" s="40">
        <f t="shared" si="0"/>
        <v>52000</v>
      </c>
      <c r="G11" s="42">
        <v>35671</v>
      </c>
      <c r="H11" t="s">
        <v>44</v>
      </c>
      <c r="I11" s="40">
        <v>450</v>
      </c>
      <c r="J11" s="40">
        <v>600</v>
      </c>
      <c r="K11" s="46">
        <f t="shared" si="1"/>
        <v>0.3333333333333333</v>
      </c>
    </row>
    <row r="12" spans="1:11" ht="12.75">
      <c r="A12" s="15">
        <v>7</v>
      </c>
      <c r="B12" s="15" t="s">
        <v>342</v>
      </c>
      <c r="C12" t="s">
        <v>343</v>
      </c>
      <c r="D12" s="40">
        <v>80000000</v>
      </c>
      <c r="E12" s="40">
        <v>850</v>
      </c>
      <c r="F12" s="40">
        <f t="shared" si="0"/>
        <v>68000</v>
      </c>
      <c r="G12" s="42">
        <v>35662</v>
      </c>
      <c r="H12" t="s">
        <v>512</v>
      </c>
      <c r="I12" s="40">
        <v>625</v>
      </c>
      <c r="J12" s="40">
        <v>625</v>
      </c>
      <c r="K12" s="46">
        <f t="shared" si="1"/>
        <v>0</v>
      </c>
    </row>
    <row r="13" spans="1:11" ht="12.75">
      <c r="A13" s="15">
        <v>8</v>
      </c>
      <c r="B13" s="15" t="s">
        <v>344</v>
      </c>
      <c r="C13" t="s">
        <v>345</v>
      </c>
      <c r="D13" s="40">
        <v>50000000</v>
      </c>
      <c r="E13" s="40">
        <v>650</v>
      </c>
      <c r="F13" s="40">
        <f t="shared" si="0"/>
        <v>32500</v>
      </c>
      <c r="G13" s="42">
        <v>35648</v>
      </c>
      <c r="H13" t="s">
        <v>513</v>
      </c>
      <c r="I13" s="40">
        <v>800</v>
      </c>
      <c r="J13" s="40">
        <v>800</v>
      </c>
      <c r="K13" s="46">
        <f t="shared" si="1"/>
        <v>0</v>
      </c>
    </row>
    <row r="14" spans="1:11" ht="12.75">
      <c r="A14" s="15">
        <v>9</v>
      </c>
      <c r="B14" s="15" t="s">
        <v>347</v>
      </c>
      <c r="C14" t="s">
        <v>348</v>
      </c>
      <c r="D14" s="40">
        <v>400000000</v>
      </c>
      <c r="E14" s="40">
        <v>500</v>
      </c>
      <c r="F14" s="40">
        <f t="shared" si="0"/>
        <v>200000</v>
      </c>
      <c r="G14" s="42">
        <v>35639</v>
      </c>
      <c r="H14" t="s">
        <v>514</v>
      </c>
      <c r="I14" s="40">
        <v>550</v>
      </c>
      <c r="J14" s="40">
        <v>625</v>
      </c>
      <c r="K14" s="46">
        <f t="shared" si="1"/>
        <v>0.13636363636363635</v>
      </c>
    </row>
    <row r="15" spans="1:11" ht="12.75">
      <c r="A15" s="15">
        <v>10</v>
      </c>
      <c r="B15" s="15" t="s">
        <v>349</v>
      </c>
      <c r="C15" t="s">
        <v>350</v>
      </c>
      <c r="D15" s="40">
        <v>108588000</v>
      </c>
      <c r="E15" s="40">
        <v>925</v>
      </c>
      <c r="F15" s="40">
        <f t="shared" si="0"/>
        <v>100443.9</v>
      </c>
      <c r="G15" s="42">
        <v>35635</v>
      </c>
      <c r="H15" t="s">
        <v>511</v>
      </c>
      <c r="I15" s="40">
        <v>1150</v>
      </c>
      <c r="J15" s="40">
        <v>1125</v>
      </c>
      <c r="K15" s="46">
        <f t="shared" si="1"/>
        <v>-0.021739130434782608</v>
      </c>
    </row>
    <row r="16" spans="1:11" ht="12.75">
      <c r="A16" s="15">
        <v>11</v>
      </c>
      <c r="B16" s="15" t="s">
        <v>351</v>
      </c>
      <c r="C16" t="s">
        <v>352</v>
      </c>
      <c r="D16" s="40">
        <v>51000000</v>
      </c>
      <c r="E16" s="40">
        <v>2225</v>
      </c>
      <c r="F16" s="40">
        <f t="shared" si="0"/>
        <v>113475</v>
      </c>
      <c r="G16" s="42">
        <v>35633</v>
      </c>
      <c r="H16" t="s">
        <v>353</v>
      </c>
      <c r="I16" s="40">
        <v>2550</v>
      </c>
      <c r="J16" s="40">
        <v>2700</v>
      </c>
      <c r="K16" s="46">
        <f t="shared" si="1"/>
        <v>0.058823529411764705</v>
      </c>
    </row>
    <row r="17" spans="1:11" ht="12.75">
      <c r="A17" s="15">
        <v>12</v>
      </c>
      <c r="B17" s="15" t="s">
        <v>354</v>
      </c>
      <c r="C17" t="s">
        <v>355</v>
      </c>
      <c r="D17" s="40">
        <v>50000000</v>
      </c>
      <c r="E17" s="40">
        <v>650</v>
      </c>
      <c r="F17" s="40">
        <f t="shared" si="0"/>
        <v>32500</v>
      </c>
      <c r="G17" s="42">
        <v>35633</v>
      </c>
      <c r="H17" t="s">
        <v>512</v>
      </c>
      <c r="I17" s="40">
        <v>800</v>
      </c>
      <c r="J17" s="40">
        <v>750</v>
      </c>
      <c r="K17" s="46">
        <f t="shared" si="1"/>
        <v>-0.0625</v>
      </c>
    </row>
    <row r="18" spans="1:11" ht="12.75">
      <c r="A18" s="15">
        <v>13</v>
      </c>
      <c r="B18" s="15" t="s">
        <v>356</v>
      </c>
      <c r="C18" t="s">
        <v>357</v>
      </c>
      <c r="D18" s="40">
        <v>50000000</v>
      </c>
      <c r="E18" s="40">
        <v>2950</v>
      </c>
      <c r="F18" s="40">
        <f t="shared" si="0"/>
        <v>147500</v>
      </c>
      <c r="G18" s="42">
        <v>35632</v>
      </c>
      <c r="H18" t="s">
        <v>515</v>
      </c>
      <c r="I18" s="40">
        <v>3400</v>
      </c>
      <c r="J18" s="40">
        <v>3650</v>
      </c>
      <c r="K18" s="46">
        <f t="shared" si="1"/>
        <v>0.07352941176470588</v>
      </c>
    </row>
    <row r="19" spans="1:11" ht="12.75">
      <c r="A19" s="15">
        <v>14</v>
      </c>
      <c r="B19" s="15" t="s">
        <v>359</v>
      </c>
      <c r="C19" t="s">
        <v>360</v>
      </c>
      <c r="D19" s="40">
        <v>58800000</v>
      </c>
      <c r="E19" s="40">
        <v>600</v>
      </c>
      <c r="F19" s="40">
        <f t="shared" si="0"/>
        <v>35280</v>
      </c>
      <c r="G19" s="42">
        <v>35627</v>
      </c>
      <c r="H19" t="s">
        <v>516</v>
      </c>
      <c r="I19" s="40">
        <v>700</v>
      </c>
      <c r="J19" s="40">
        <v>900</v>
      </c>
      <c r="K19" s="46">
        <f t="shared" si="1"/>
        <v>0.2857142857142857</v>
      </c>
    </row>
    <row r="20" spans="1:11" ht="12.75">
      <c r="A20" s="15">
        <v>15</v>
      </c>
      <c r="B20" s="15" t="s">
        <v>361</v>
      </c>
      <c r="C20" t="s">
        <v>362</v>
      </c>
      <c r="D20" s="40">
        <v>70000000</v>
      </c>
      <c r="E20" s="40">
        <v>900</v>
      </c>
      <c r="F20" s="40">
        <f t="shared" si="0"/>
        <v>63000</v>
      </c>
      <c r="G20" s="42">
        <v>35606</v>
      </c>
      <c r="H20" t="s">
        <v>44</v>
      </c>
      <c r="I20" s="40">
        <v>975</v>
      </c>
      <c r="J20" s="40">
        <v>1025</v>
      </c>
      <c r="K20" s="46">
        <f t="shared" si="1"/>
        <v>0.05128205128205128</v>
      </c>
    </row>
    <row r="21" spans="1:11" ht="12.75">
      <c r="A21" s="15">
        <v>16</v>
      </c>
      <c r="B21" s="15" t="s">
        <v>363</v>
      </c>
      <c r="C21" t="s">
        <v>364</v>
      </c>
      <c r="D21" s="40">
        <v>45000000</v>
      </c>
      <c r="E21" s="40">
        <v>950</v>
      </c>
      <c r="F21" s="40">
        <f t="shared" si="0"/>
        <v>42750</v>
      </c>
      <c r="G21" s="42">
        <v>35592</v>
      </c>
      <c r="H21" t="s">
        <v>517</v>
      </c>
      <c r="I21" s="40">
        <v>1050</v>
      </c>
      <c r="J21" s="40">
        <v>1000</v>
      </c>
      <c r="K21" s="46">
        <f t="shared" si="1"/>
        <v>-0.047619047619047616</v>
      </c>
    </row>
    <row r="22" spans="1:11" ht="12.75">
      <c r="A22" s="15">
        <v>17</v>
      </c>
      <c r="B22" s="15" t="s">
        <v>366</v>
      </c>
      <c r="C22" t="s">
        <v>367</v>
      </c>
      <c r="D22" s="40">
        <v>100000000</v>
      </c>
      <c r="E22" s="40">
        <v>750</v>
      </c>
      <c r="F22" s="40">
        <f t="shared" si="0"/>
        <v>75000</v>
      </c>
      <c r="G22" s="42">
        <v>35585</v>
      </c>
      <c r="H22" t="s">
        <v>518</v>
      </c>
      <c r="I22" s="40">
        <v>875</v>
      </c>
      <c r="J22" s="40">
        <v>925</v>
      </c>
      <c r="K22" s="46">
        <f t="shared" si="1"/>
        <v>0.05714285714285714</v>
      </c>
    </row>
    <row r="23" spans="1:11" ht="12.75">
      <c r="A23" s="15">
        <v>18</v>
      </c>
      <c r="B23" s="15" t="s">
        <v>368</v>
      </c>
      <c r="C23" t="s">
        <v>369</v>
      </c>
      <c r="D23" s="40">
        <v>170000000</v>
      </c>
      <c r="E23" s="40">
        <v>1300</v>
      </c>
      <c r="F23" s="40">
        <f t="shared" si="0"/>
        <v>221000</v>
      </c>
      <c r="G23" s="42">
        <v>35566</v>
      </c>
      <c r="H23" t="s">
        <v>515</v>
      </c>
      <c r="I23" s="40">
        <v>800</v>
      </c>
      <c r="J23" s="40">
        <v>825</v>
      </c>
      <c r="K23" s="46">
        <f t="shared" si="1"/>
        <v>0.03125</v>
      </c>
    </row>
    <row r="24" spans="1:11" ht="12.75">
      <c r="A24" s="15">
        <v>19</v>
      </c>
      <c r="B24" s="15" t="s">
        <v>370</v>
      </c>
      <c r="C24" t="s">
        <v>371</v>
      </c>
      <c r="D24" s="40">
        <v>135000000</v>
      </c>
      <c r="E24" s="40">
        <v>975</v>
      </c>
      <c r="F24" s="40">
        <f t="shared" si="0"/>
        <v>131625</v>
      </c>
      <c r="G24" s="42">
        <v>35516</v>
      </c>
      <c r="H24" t="s">
        <v>511</v>
      </c>
      <c r="I24" s="40">
        <v>1000</v>
      </c>
      <c r="J24" s="40">
        <v>1000</v>
      </c>
      <c r="K24" s="46">
        <f t="shared" si="1"/>
        <v>0</v>
      </c>
    </row>
    <row r="25" spans="1:11" ht="12.75">
      <c r="A25" s="15">
        <v>20</v>
      </c>
      <c r="B25" s="15" t="s">
        <v>373</v>
      </c>
      <c r="C25" t="s">
        <v>374</v>
      </c>
      <c r="D25" s="40">
        <v>50000000</v>
      </c>
      <c r="E25" s="40">
        <v>950</v>
      </c>
      <c r="F25" s="40">
        <f t="shared" si="0"/>
        <v>47500</v>
      </c>
      <c r="G25" s="42">
        <v>35514</v>
      </c>
      <c r="H25" t="s">
        <v>519</v>
      </c>
      <c r="I25" s="40">
        <v>1075</v>
      </c>
      <c r="J25" s="40">
        <v>1125</v>
      </c>
      <c r="K25" s="46">
        <f t="shared" si="1"/>
        <v>0.046511627906976744</v>
      </c>
    </row>
    <row r="26" spans="1:11" ht="12.75">
      <c r="A26" s="15">
        <v>21</v>
      </c>
      <c r="B26" s="15" t="s">
        <v>375</v>
      </c>
      <c r="C26" t="s">
        <v>376</v>
      </c>
      <c r="D26" s="40">
        <v>30000000</v>
      </c>
      <c r="E26" s="40">
        <v>1175</v>
      </c>
      <c r="F26" s="40">
        <f t="shared" si="0"/>
        <v>35250</v>
      </c>
      <c r="G26" s="42">
        <v>35460</v>
      </c>
      <c r="H26" t="s">
        <v>520</v>
      </c>
      <c r="I26" s="40">
        <v>1425</v>
      </c>
      <c r="J26" s="40">
        <v>1250</v>
      </c>
      <c r="K26" s="46">
        <f t="shared" si="1"/>
        <v>-0.12280701754385964</v>
      </c>
    </row>
    <row r="27" spans="1:11" ht="12.75">
      <c r="A27" s="15">
        <v>22</v>
      </c>
      <c r="B27" s="15" t="s">
        <v>377</v>
      </c>
      <c r="C27" t="s">
        <v>378</v>
      </c>
      <c r="D27" s="40">
        <v>92400000</v>
      </c>
      <c r="E27" s="40">
        <v>1300</v>
      </c>
      <c r="F27" s="40">
        <f t="shared" si="0"/>
        <v>120120</v>
      </c>
      <c r="G27" s="42">
        <v>35432</v>
      </c>
      <c r="H27" t="s">
        <v>521</v>
      </c>
      <c r="I27" s="40">
        <v>1400</v>
      </c>
      <c r="J27" s="40">
        <v>1400</v>
      </c>
      <c r="K27" s="46">
        <f t="shared" si="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.00390625" style="0" customWidth="1"/>
    <col min="2" max="2" width="7.57421875" style="0" customWidth="1"/>
    <col min="3" max="3" width="30.421875" style="0" customWidth="1"/>
    <col min="4" max="4" width="11.140625" style="0" bestFit="1" customWidth="1"/>
    <col min="6" max="6" width="17.28125" style="0" customWidth="1"/>
    <col min="7" max="7" width="10.7109375" style="0" customWidth="1"/>
    <col min="8" max="8" width="26.421875" style="0" customWidth="1"/>
    <col min="9" max="9" width="13.8515625" style="0" customWidth="1"/>
    <col min="10" max="10" width="12.421875" style="0" customWidth="1"/>
    <col min="11" max="11" width="14.28125" style="0" customWidth="1"/>
  </cols>
  <sheetData>
    <row r="3" spans="1:11" ht="12.75">
      <c r="A3" s="13"/>
      <c r="B3" s="45"/>
      <c r="C3" s="45"/>
      <c r="D3" s="13" t="s">
        <v>0</v>
      </c>
      <c r="E3" s="17" t="s">
        <v>250</v>
      </c>
      <c r="F3" s="50" t="s">
        <v>1</v>
      </c>
      <c r="G3" s="13"/>
      <c r="H3" s="13"/>
      <c r="I3" s="13" t="s">
        <v>244</v>
      </c>
      <c r="J3" s="13" t="s">
        <v>245</v>
      </c>
      <c r="K3" s="45" t="s">
        <v>281</v>
      </c>
    </row>
    <row r="4" spans="1:11" ht="12.75">
      <c r="A4" s="13" t="s">
        <v>2</v>
      </c>
      <c r="B4" s="45" t="s">
        <v>3</v>
      </c>
      <c r="C4" s="45" t="s">
        <v>4</v>
      </c>
      <c r="D4" s="13" t="s">
        <v>5</v>
      </c>
      <c r="E4" s="17" t="s">
        <v>251</v>
      </c>
      <c r="F4" s="50" t="s">
        <v>6</v>
      </c>
      <c r="G4" s="13" t="s">
        <v>7</v>
      </c>
      <c r="H4" s="13" t="s">
        <v>42</v>
      </c>
      <c r="I4" s="13" t="s">
        <v>246</v>
      </c>
      <c r="J4" s="13" t="s">
        <v>246</v>
      </c>
      <c r="K4" s="45" t="s">
        <v>246</v>
      </c>
    </row>
    <row r="6" spans="1:11" ht="12.75">
      <c r="A6" s="15">
        <v>1</v>
      </c>
      <c r="B6" s="15" t="s">
        <v>411</v>
      </c>
      <c r="C6" t="s">
        <v>406</v>
      </c>
      <c r="D6" s="40">
        <v>5752</v>
      </c>
      <c r="E6" s="15">
        <v>975</v>
      </c>
      <c r="F6" s="15">
        <f>+E6*D6/1000000</f>
        <v>5.6082</v>
      </c>
      <c r="G6" s="42">
        <v>35804</v>
      </c>
      <c r="H6" t="s">
        <v>339</v>
      </c>
      <c r="I6" s="15">
        <v>1000</v>
      </c>
      <c r="J6" s="15">
        <v>1125</v>
      </c>
      <c r="K6" s="46">
        <f>(J6-I6)/I6</f>
        <v>0.125</v>
      </c>
    </row>
    <row r="7" spans="1:11" ht="12.75">
      <c r="A7" s="15">
        <v>2</v>
      </c>
      <c r="B7" s="15" t="s">
        <v>412</v>
      </c>
      <c r="C7" t="s">
        <v>407</v>
      </c>
      <c r="D7" s="40">
        <v>1144</v>
      </c>
      <c r="E7" s="15">
        <v>575</v>
      </c>
      <c r="F7" s="15">
        <f>+E7*D7/1000000</f>
        <v>0.6578</v>
      </c>
      <c r="G7" s="42">
        <v>35961</v>
      </c>
      <c r="H7" t="s">
        <v>416</v>
      </c>
      <c r="I7" s="15">
        <v>575</v>
      </c>
      <c r="J7" s="15">
        <v>500</v>
      </c>
      <c r="K7" s="46">
        <f>(J7-I7)/I7</f>
        <v>-0.13043478260869565</v>
      </c>
    </row>
    <row r="8" spans="1:11" ht="12.75">
      <c r="A8" s="15">
        <v>3</v>
      </c>
      <c r="B8" s="15" t="s">
        <v>413</v>
      </c>
      <c r="C8" t="s">
        <v>408</v>
      </c>
      <c r="D8" s="40">
        <v>60000000</v>
      </c>
      <c r="E8" s="15">
        <v>600</v>
      </c>
      <c r="F8" s="40">
        <f>+E8*D8/1000000</f>
        <v>36000</v>
      </c>
      <c r="G8" s="42">
        <v>35817</v>
      </c>
      <c r="H8" t="s">
        <v>267</v>
      </c>
      <c r="I8" s="15">
        <v>225</v>
      </c>
      <c r="J8" s="15">
        <v>225</v>
      </c>
      <c r="K8" s="46">
        <f>(J8-I8)/I8</f>
        <v>0</v>
      </c>
    </row>
    <row r="9" spans="1:11" ht="12.75">
      <c r="A9" s="15">
        <v>4</v>
      </c>
      <c r="B9" s="15" t="s">
        <v>414</v>
      </c>
      <c r="C9" t="s">
        <v>409</v>
      </c>
      <c r="D9" s="40">
        <v>8178</v>
      </c>
      <c r="E9" s="15">
        <v>900</v>
      </c>
      <c r="F9" s="15">
        <f>+E9*D9/1000000</f>
        <v>7.3602</v>
      </c>
      <c r="G9" s="42">
        <v>35807</v>
      </c>
      <c r="H9" t="s">
        <v>417</v>
      </c>
      <c r="I9" s="15">
        <v>925</v>
      </c>
      <c r="J9" s="15">
        <v>700</v>
      </c>
      <c r="K9" s="46">
        <f>(J9-I9)/I9</f>
        <v>-0.24324324324324326</v>
      </c>
    </row>
    <row r="10" spans="1:11" ht="12.75">
      <c r="A10" s="15">
        <v>5</v>
      </c>
      <c r="B10" s="15" t="s">
        <v>415</v>
      </c>
      <c r="C10" t="s">
        <v>410</v>
      </c>
      <c r="D10" s="40">
        <v>100000000</v>
      </c>
      <c r="E10" s="15">
        <v>600</v>
      </c>
      <c r="F10" s="15">
        <f>+E10*D10/1000000</f>
        <v>60000</v>
      </c>
      <c r="G10" s="42">
        <v>35804</v>
      </c>
      <c r="H10" t="s">
        <v>327</v>
      </c>
      <c r="I10" s="15">
        <v>600</v>
      </c>
      <c r="J10" s="15">
        <v>1225</v>
      </c>
      <c r="K10" s="46">
        <f>(J10-I10)/I10</f>
        <v>1.0416666666666667</v>
      </c>
    </row>
    <row r="11" ht="12.75">
      <c r="G11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140625" style="0" customWidth="1"/>
    <col min="2" max="2" width="8.7109375" style="0" customWidth="1"/>
    <col min="3" max="3" width="30.00390625" style="0" customWidth="1"/>
    <col min="4" max="4" width="11.140625" style="0" bestFit="1" customWidth="1"/>
    <col min="6" max="6" width="14.00390625" style="0" customWidth="1"/>
    <col min="7" max="7" width="9.7109375" style="0" bestFit="1" customWidth="1"/>
    <col min="8" max="8" width="23.140625" style="0" customWidth="1"/>
    <col min="9" max="9" width="13.7109375" style="0" customWidth="1"/>
    <col min="10" max="10" width="13.421875" style="0" customWidth="1"/>
    <col min="11" max="11" width="13.8515625" style="0" customWidth="1"/>
  </cols>
  <sheetData>
    <row r="3" spans="1:11" ht="12.75">
      <c r="A3" s="13"/>
      <c r="B3" s="45"/>
      <c r="C3" s="45"/>
      <c r="D3" s="13" t="s">
        <v>0</v>
      </c>
      <c r="E3" s="17" t="s">
        <v>250</v>
      </c>
      <c r="F3" s="50" t="s">
        <v>1</v>
      </c>
      <c r="G3" s="13"/>
      <c r="H3" s="13"/>
      <c r="I3" s="13" t="s">
        <v>244</v>
      </c>
      <c r="J3" s="13" t="s">
        <v>245</v>
      </c>
      <c r="K3" s="45" t="s">
        <v>281</v>
      </c>
    </row>
    <row r="4" spans="1:11" ht="12.75">
      <c r="A4" s="13" t="s">
        <v>2</v>
      </c>
      <c r="B4" s="45" t="s">
        <v>3</v>
      </c>
      <c r="C4" s="45" t="s">
        <v>4</v>
      </c>
      <c r="D4" s="13" t="s">
        <v>5</v>
      </c>
      <c r="E4" s="17" t="s">
        <v>251</v>
      </c>
      <c r="F4" s="50" t="s">
        <v>6</v>
      </c>
      <c r="G4" s="13" t="s">
        <v>7</v>
      </c>
      <c r="H4" s="13" t="s">
        <v>42</v>
      </c>
      <c r="I4" s="13" t="s">
        <v>246</v>
      </c>
      <c r="J4" s="13" t="s">
        <v>246</v>
      </c>
      <c r="K4" s="45" t="s">
        <v>246</v>
      </c>
    </row>
    <row r="6" spans="1:11" ht="12.75">
      <c r="A6" s="15">
        <v>1</v>
      </c>
      <c r="B6" t="s">
        <v>428</v>
      </c>
      <c r="C6" t="s">
        <v>423</v>
      </c>
      <c r="D6" s="6">
        <v>130000000</v>
      </c>
      <c r="E6" s="15">
        <v>500</v>
      </c>
      <c r="F6" s="6">
        <f>+E6*D6/1000000</f>
        <v>65000</v>
      </c>
      <c r="G6" s="42">
        <v>36523</v>
      </c>
      <c r="H6" t="s">
        <v>327</v>
      </c>
      <c r="I6" s="15">
        <v>725</v>
      </c>
      <c r="J6" s="15">
        <v>1100</v>
      </c>
      <c r="K6" s="46">
        <f>(J6-I6)/I6</f>
        <v>0.5172413793103449</v>
      </c>
    </row>
    <row r="7" spans="1:11" ht="12.75">
      <c r="A7" s="15">
        <v>2</v>
      </c>
      <c r="B7" t="s">
        <v>429</v>
      </c>
      <c r="C7" t="s">
        <v>424</v>
      </c>
      <c r="D7" s="6">
        <v>50000000</v>
      </c>
      <c r="E7" s="15">
        <v>875</v>
      </c>
      <c r="F7" s="6">
        <f>+E7*D7/1000000</f>
        <v>43750</v>
      </c>
      <c r="G7" s="42">
        <v>36507</v>
      </c>
      <c r="H7" t="s">
        <v>278</v>
      </c>
      <c r="I7" s="15">
        <v>950</v>
      </c>
      <c r="J7" s="15">
        <v>975</v>
      </c>
      <c r="K7" s="46">
        <f>(J7-I7)/I7</f>
        <v>0.02631578947368421</v>
      </c>
    </row>
    <row r="8" spans="1:11" ht="12.75">
      <c r="A8" s="15">
        <v>3</v>
      </c>
      <c r="B8" t="s">
        <v>430</v>
      </c>
      <c r="C8" t="s">
        <v>425</v>
      </c>
      <c r="D8" s="6">
        <v>84000000</v>
      </c>
      <c r="E8" s="15">
        <v>625</v>
      </c>
      <c r="F8" s="6">
        <f>+E8*D8/1000000</f>
        <v>52500</v>
      </c>
      <c r="G8" s="42">
        <v>36472</v>
      </c>
      <c r="H8" t="s">
        <v>508</v>
      </c>
      <c r="I8" s="15">
        <v>750</v>
      </c>
      <c r="J8" s="15">
        <v>750</v>
      </c>
      <c r="K8" s="46">
        <f>(J8-I8)/I8</f>
        <v>0</v>
      </c>
    </row>
    <row r="9" spans="1:11" ht="12.75">
      <c r="A9" s="15">
        <v>4</v>
      </c>
      <c r="B9" t="s">
        <v>431</v>
      </c>
      <c r="C9" t="s">
        <v>426</v>
      </c>
      <c r="D9" s="6">
        <v>250000000</v>
      </c>
      <c r="E9" s="15">
        <v>100</v>
      </c>
      <c r="F9" s="6">
        <f>+E9*D9/1000000</f>
        <v>25000</v>
      </c>
      <c r="G9" s="42">
        <v>36341</v>
      </c>
      <c r="H9" t="s">
        <v>44</v>
      </c>
      <c r="I9" s="15">
        <v>175</v>
      </c>
      <c r="J9" s="15">
        <v>200</v>
      </c>
      <c r="K9" s="46">
        <f>(J9-I9)/I9</f>
        <v>0.14285714285714285</v>
      </c>
    </row>
    <row r="10" spans="1:11" ht="12.75">
      <c r="A10" s="15">
        <v>5</v>
      </c>
      <c r="B10" t="s">
        <v>432</v>
      </c>
      <c r="C10" t="s">
        <v>427</v>
      </c>
      <c r="D10" s="6">
        <v>63600000</v>
      </c>
      <c r="E10" s="15">
        <v>250</v>
      </c>
      <c r="F10" s="6">
        <f>+E10*D10/1000000</f>
        <v>15900</v>
      </c>
      <c r="G10" s="42">
        <v>36299</v>
      </c>
      <c r="H10" t="s">
        <v>327</v>
      </c>
      <c r="I10" s="15">
        <v>300</v>
      </c>
      <c r="J10" s="15">
        <v>400</v>
      </c>
      <c r="K10" s="46">
        <f>(J10-I10)/I10</f>
        <v>0.3333333333333333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C14" sqref="C14:G14"/>
    </sheetView>
  </sheetViews>
  <sheetFormatPr defaultColWidth="9.140625" defaultRowHeight="12.75"/>
  <cols>
    <col min="1" max="1" width="5.28125" style="0" customWidth="1"/>
    <col min="3" max="3" width="32.28125" style="0" customWidth="1"/>
    <col min="4" max="4" width="11.140625" style="0" bestFit="1" customWidth="1"/>
    <col min="5" max="5" width="9.28125" style="0" bestFit="1" customWidth="1"/>
    <col min="6" max="6" width="14.7109375" style="0" customWidth="1"/>
    <col min="7" max="7" width="9.7109375" style="0" bestFit="1" customWidth="1"/>
    <col min="8" max="8" width="24.28125" style="0" customWidth="1"/>
    <col min="9" max="9" width="13.421875" style="0" customWidth="1"/>
    <col min="10" max="10" width="13.7109375" style="0" customWidth="1"/>
    <col min="11" max="11" width="14.140625" style="0" customWidth="1"/>
  </cols>
  <sheetData>
    <row r="2" spans="1:11" ht="12.75">
      <c r="A2" s="13"/>
      <c r="B2" s="45"/>
      <c r="C2" s="45"/>
      <c r="D2" s="13" t="s">
        <v>0</v>
      </c>
      <c r="E2" s="17" t="s">
        <v>250</v>
      </c>
      <c r="F2" s="50" t="s">
        <v>1</v>
      </c>
      <c r="G2" s="13"/>
      <c r="H2" s="13"/>
      <c r="I2" s="13" t="s">
        <v>244</v>
      </c>
      <c r="J2" s="13" t="s">
        <v>245</v>
      </c>
      <c r="K2" s="45" t="s">
        <v>281</v>
      </c>
    </row>
    <row r="3" spans="1:11" ht="12.75">
      <c r="A3" s="13" t="s">
        <v>2</v>
      </c>
      <c r="B3" s="45" t="s">
        <v>3</v>
      </c>
      <c r="C3" s="45" t="s">
        <v>4</v>
      </c>
      <c r="D3" s="13" t="s">
        <v>5</v>
      </c>
      <c r="E3" s="17" t="s">
        <v>251</v>
      </c>
      <c r="F3" s="50" t="s">
        <v>6</v>
      </c>
      <c r="G3" s="13" t="s">
        <v>7</v>
      </c>
      <c r="H3" s="13" t="s">
        <v>42</v>
      </c>
      <c r="I3" s="13" t="s">
        <v>246</v>
      </c>
      <c r="J3" s="13" t="s">
        <v>246</v>
      </c>
      <c r="K3" s="45" t="s">
        <v>246</v>
      </c>
    </row>
    <row r="5" spans="1:11" ht="12.75">
      <c r="A5" s="15">
        <v>1</v>
      </c>
      <c r="B5" s="15" t="s">
        <v>540</v>
      </c>
      <c r="C5" t="s">
        <v>522</v>
      </c>
      <c r="D5" s="40">
        <v>64000000</v>
      </c>
      <c r="E5" s="40">
        <v>250</v>
      </c>
      <c r="F5" s="40">
        <f>+E5*D5/1000000</f>
        <v>16000</v>
      </c>
      <c r="G5" s="42">
        <v>36871</v>
      </c>
      <c r="H5" t="s">
        <v>558</v>
      </c>
      <c r="I5" s="15">
        <v>300</v>
      </c>
      <c r="J5" s="15">
        <v>295</v>
      </c>
      <c r="K5" s="46">
        <f>(J5-I5)/I5</f>
        <v>-0.016666666666666666</v>
      </c>
    </row>
    <row r="6" spans="1:11" ht="12.75">
      <c r="A6" s="15">
        <v>2</v>
      </c>
      <c r="B6" s="15" t="s">
        <v>541</v>
      </c>
      <c r="C6" t="s">
        <v>523</v>
      </c>
      <c r="D6" s="40">
        <v>35538000</v>
      </c>
      <c r="E6" s="40">
        <v>575</v>
      </c>
      <c r="F6" s="40">
        <f aca="true" t="shared" si="0" ref="F6:F23">+E6*D6/1000000</f>
        <v>20434.35</v>
      </c>
      <c r="G6" s="42">
        <v>36871</v>
      </c>
      <c r="H6" t="s">
        <v>327</v>
      </c>
      <c r="I6" s="15">
        <v>700</v>
      </c>
      <c r="J6" s="15">
        <v>1050</v>
      </c>
      <c r="K6" s="46">
        <f aca="true" t="shared" si="1" ref="K6:K23">(J6-I6)/I6</f>
        <v>0.5</v>
      </c>
    </row>
    <row r="7" spans="1:11" ht="12.75">
      <c r="A7" s="15">
        <v>3</v>
      </c>
      <c r="B7" s="15" t="s">
        <v>542</v>
      </c>
      <c r="C7" t="s">
        <v>524</v>
      </c>
      <c r="D7" s="40">
        <v>47000000</v>
      </c>
      <c r="E7" s="40">
        <v>875</v>
      </c>
      <c r="F7" s="40">
        <f t="shared" si="0"/>
        <v>41125</v>
      </c>
      <c r="G7" s="42">
        <v>36864</v>
      </c>
      <c r="H7" t="s">
        <v>416</v>
      </c>
      <c r="I7" s="15">
        <v>1075</v>
      </c>
      <c r="J7" s="15">
        <v>1325</v>
      </c>
      <c r="K7" s="46">
        <f t="shared" si="1"/>
        <v>0.23255813953488372</v>
      </c>
    </row>
    <row r="8" spans="1:11" ht="12.75">
      <c r="A8" s="15">
        <v>4</v>
      </c>
      <c r="B8" s="15" t="s">
        <v>543</v>
      </c>
      <c r="C8" t="s">
        <v>525</v>
      </c>
      <c r="D8" s="40">
        <v>100000000</v>
      </c>
      <c r="E8" s="40">
        <v>500</v>
      </c>
      <c r="F8" s="40">
        <f t="shared" si="0"/>
        <v>50000</v>
      </c>
      <c r="G8" s="42">
        <v>36840</v>
      </c>
      <c r="H8" t="s">
        <v>472</v>
      </c>
      <c r="I8" s="15">
        <v>700</v>
      </c>
      <c r="J8" s="15">
        <v>475</v>
      </c>
      <c r="K8" s="46">
        <f t="shared" si="1"/>
        <v>-0.32142857142857145</v>
      </c>
    </row>
    <row r="9" spans="1:11" ht="12.75">
      <c r="A9" s="15">
        <v>5</v>
      </c>
      <c r="B9" s="15" t="s">
        <v>544</v>
      </c>
      <c r="C9" t="s">
        <v>526</v>
      </c>
      <c r="D9" s="40">
        <v>50000000</v>
      </c>
      <c r="E9" s="40">
        <v>500</v>
      </c>
      <c r="F9" s="40">
        <f t="shared" si="0"/>
        <v>25000</v>
      </c>
      <c r="G9" s="42">
        <v>36832</v>
      </c>
      <c r="H9" t="s">
        <v>44</v>
      </c>
      <c r="I9" s="15">
        <v>525</v>
      </c>
      <c r="J9" s="15">
        <v>550</v>
      </c>
      <c r="K9" s="46">
        <f t="shared" si="1"/>
        <v>0.047619047619047616</v>
      </c>
    </row>
    <row r="10" spans="1:11" ht="12.75">
      <c r="A10" s="15">
        <v>6</v>
      </c>
      <c r="B10" s="15" t="s">
        <v>545</v>
      </c>
      <c r="C10" t="s">
        <v>527</v>
      </c>
      <c r="D10" s="40">
        <v>194000000</v>
      </c>
      <c r="E10" s="40">
        <v>700</v>
      </c>
      <c r="F10" s="40">
        <f t="shared" si="0"/>
        <v>135800</v>
      </c>
      <c r="G10" s="42">
        <v>36735</v>
      </c>
      <c r="H10" t="s">
        <v>44</v>
      </c>
      <c r="I10" s="15">
        <v>900</v>
      </c>
      <c r="J10" s="15">
        <v>825</v>
      </c>
      <c r="K10" s="46">
        <f t="shared" si="1"/>
        <v>-0.08333333333333333</v>
      </c>
    </row>
    <row r="11" spans="1:11" ht="12.75">
      <c r="A11" s="15">
        <v>7</v>
      </c>
      <c r="B11" s="15" t="s">
        <v>546</v>
      </c>
      <c r="C11" t="s">
        <v>528</v>
      </c>
      <c r="D11" s="40">
        <v>80000000</v>
      </c>
      <c r="E11" s="40">
        <v>600</v>
      </c>
      <c r="F11" s="40">
        <f t="shared" si="0"/>
        <v>48000</v>
      </c>
      <c r="G11" s="42">
        <v>36735</v>
      </c>
      <c r="H11" t="s">
        <v>327</v>
      </c>
      <c r="I11" s="15">
        <v>750</v>
      </c>
      <c r="J11" s="15">
        <v>595</v>
      </c>
      <c r="K11" s="46">
        <f t="shared" si="1"/>
        <v>-0.20666666666666667</v>
      </c>
    </row>
    <row r="12" spans="1:11" ht="12.75">
      <c r="A12" s="15">
        <v>8</v>
      </c>
      <c r="B12" s="15" t="s">
        <v>547</v>
      </c>
      <c r="C12" t="s">
        <v>529</v>
      </c>
      <c r="D12" s="40">
        <v>42000000</v>
      </c>
      <c r="E12" s="40">
        <v>800</v>
      </c>
      <c r="F12" s="40">
        <f t="shared" si="0"/>
        <v>33600</v>
      </c>
      <c r="G12" s="42">
        <v>36710</v>
      </c>
      <c r="H12" t="s">
        <v>473</v>
      </c>
      <c r="I12" s="15">
        <v>1000</v>
      </c>
      <c r="J12" s="15">
        <v>1010</v>
      </c>
      <c r="K12" s="46">
        <f t="shared" si="1"/>
        <v>0.01</v>
      </c>
    </row>
    <row r="13" spans="1:11" ht="12.75">
      <c r="A13" s="15">
        <v>9</v>
      </c>
      <c r="B13" s="15" t="s">
        <v>548</v>
      </c>
      <c r="C13" t="s">
        <v>530</v>
      </c>
      <c r="D13" s="40">
        <v>66000000</v>
      </c>
      <c r="E13" s="40">
        <v>500</v>
      </c>
      <c r="F13" s="40">
        <f t="shared" si="0"/>
        <v>33000</v>
      </c>
      <c r="G13" s="42">
        <v>36697</v>
      </c>
      <c r="H13" t="s">
        <v>327</v>
      </c>
      <c r="I13" s="15">
        <v>750</v>
      </c>
      <c r="J13" s="15">
        <v>825</v>
      </c>
      <c r="K13" s="46">
        <f t="shared" si="1"/>
        <v>0.1</v>
      </c>
    </row>
    <row r="14" spans="1:11" ht="12.75">
      <c r="A14" s="15">
        <v>10</v>
      </c>
      <c r="B14" s="15" t="s">
        <v>549</v>
      </c>
      <c r="C14" t="s">
        <v>531</v>
      </c>
      <c r="D14" s="40">
        <v>662400000</v>
      </c>
      <c r="E14" s="40">
        <v>1400</v>
      </c>
      <c r="F14" s="40">
        <f t="shared" si="0"/>
        <v>927360</v>
      </c>
      <c r="G14" s="42">
        <v>36677</v>
      </c>
      <c r="H14" t="s">
        <v>44</v>
      </c>
      <c r="I14" s="15">
        <v>1400</v>
      </c>
      <c r="J14" s="15">
        <v>1400</v>
      </c>
      <c r="K14" s="46">
        <f t="shared" si="1"/>
        <v>0</v>
      </c>
    </row>
    <row r="15" spans="1:11" ht="12.75">
      <c r="A15" s="15">
        <v>11</v>
      </c>
      <c r="B15" s="15" t="s">
        <v>550</v>
      </c>
      <c r="C15" t="s">
        <v>532</v>
      </c>
      <c r="D15" s="40">
        <v>80000000</v>
      </c>
      <c r="E15" s="40">
        <v>550</v>
      </c>
      <c r="F15" s="40">
        <f t="shared" si="0"/>
        <v>44000</v>
      </c>
      <c r="G15" s="42">
        <v>36677</v>
      </c>
      <c r="H15" t="s">
        <v>43</v>
      </c>
      <c r="I15" s="15">
        <v>800</v>
      </c>
      <c r="J15" s="15">
        <v>700</v>
      </c>
      <c r="K15" s="46">
        <f t="shared" si="1"/>
        <v>-0.125</v>
      </c>
    </row>
    <row r="16" spans="1:11" ht="12.75">
      <c r="A16" s="15">
        <v>12</v>
      </c>
      <c r="B16" s="15" t="s">
        <v>551</v>
      </c>
      <c r="C16" t="s">
        <v>533</v>
      </c>
      <c r="D16" s="40">
        <v>60000000</v>
      </c>
      <c r="E16" s="40">
        <v>600</v>
      </c>
      <c r="F16" s="40">
        <f t="shared" si="0"/>
        <v>36000</v>
      </c>
      <c r="G16" s="42">
        <v>36647</v>
      </c>
      <c r="H16" t="s">
        <v>473</v>
      </c>
      <c r="I16" s="15">
        <v>875</v>
      </c>
      <c r="J16" s="15">
        <v>1100</v>
      </c>
      <c r="K16" s="46">
        <f t="shared" si="1"/>
        <v>0.2571428571428571</v>
      </c>
    </row>
    <row r="17" spans="1:11" ht="12.75">
      <c r="A17" s="15">
        <v>13</v>
      </c>
      <c r="B17" s="15" t="s">
        <v>552</v>
      </c>
      <c r="C17" t="s">
        <v>534</v>
      </c>
      <c r="D17" s="40">
        <v>112500000</v>
      </c>
      <c r="E17" s="40">
        <v>1200</v>
      </c>
      <c r="F17" s="40">
        <f t="shared" si="0"/>
        <v>135000</v>
      </c>
      <c r="G17" s="42">
        <v>36633</v>
      </c>
      <c r="H17" t="s">
        <v>44</v>
      </c>
      <c r="I17" s="15">
        <v>1200</v>
      </c>
      <c r="J17" s="15">
        <v>1200</v>
      </c>
      <c r="K17" s="46">
        <f t="shared" si="1"/>
        <v>0</v>
      </c>
    </row>
    <row r="18" spans="1:11" ht="12.75">
      <c r="A18" s="15">
        <v>14</v>
      </c>
      <c r="B18" s="15" t="s">
        <v>553</v>
      </c>
      <c r="C18" t="s">
        <v>535</v>
      </c>
      <c r="D18" s="40">
        <v>30000000</v>
      </c>
      <c r="E18" s="40">
        <v>500</v>
      </c>
      <c r="F18" s="40">
        <f t="shared" si="0"/>
        <v>15000</v>
      </c>
      <c r="G18" s="42">
        <v>36615</v>
      </c>
      <c r="H18" t="s">
        <v>327</v>
      </c>
      <c r="I18" s="15">
        <v>1250</v>
      </c>
      <c r="J18" s="15">
        <v>1450</v>
      </c>
      <c r="K18" s="46">
        <f t="shared" si="1"/>
        <v>0.16</v>
      </c>
    </row>
    <row r="19" spans="1:11" ht="12.75">
      <c r="A19" s="15">
        <v>15</v>
      </c>
      <c r="B19" s="15" t="s">
        <v>554</v>
      </c>
      <c r="C19" t="s">
        <v>536</v>
      </c>
      <c r="D19" s="40">
        <v>60000000</v>
      </c>
      <c r="E19" s="40">
        <v>500</v>
      </c>
      <c r="F19" s="40">
        <f t="shared" si="0"/>
        <v>30000</v>
      </c>
      <c r="G19" s="42">
        <v>36613</v>
      </c>
      <c r="H19" t="s">
        <v>559</v>
      </c>
      <c r="I19" s="15">
        <v>750</v>
      </c>
      <c r="J19" s="15">
        <v>975</v>
      </c>
      <c r="K19" s="46">
        <f t="shared" si="1"/>
        <v>0.3</v>
      </c>
    </row>
    <row r="20" spans="1:11" ht="12.75">
      <c r="A20" s="15">
        <v>16</v>
      </c>
      <c r="B20" s="15" t="s">
        <v>555</v>
      </c>
      <c r="C20" t="s">
        <v>537</v>
      </c>
      <c r="D20" s="40">
        <v>50000000</v>
      </c>
      <c r="E20" s="40">
        <v>900</v>
      </c>
      <c r="F20" s="40">
        <f t="shared" si="0"/>
        <v>45000</v>
      </c>
      <c r="G20" s="42">
        <v>36609</v>
      </c>
      <c r="H20" t="s">
        <v>508</v>
      </c>
      <c r="I20" s="15">
        <v>1400</v>
      </c>
      <c r="J20" s="15">
        <v>1150</v>
      </c>
      <c r="K20" s="46">
        <f t="shared" si="1"/>
        <v>-0.17857142857142858</v>
      </c>
    </row>
    <row r="21" spans="1:11" ht="12.75">
      <c r="A21" s="15">
        <v>17</v>
      </c>
      <c r="B21" s="15" t="s">
        <v>556</v>
      </c>
      <c r="C21" t="s">
        <v>538</v>
      </c>
      <c r="D21" s="40">
        <v>140385000</v>
      </c>
      <c r="E21" s="40">
        <v>2200</v>
      </c>
      <c r="F21" s="40">
        <f t="shared" si="0"/>
        <v>308847</v>
      </c>
      <c r="G21" s="42">
        <v>36570</v>
      </c>
      <c r="H21" t="s">
        <v>365</v>
      </c>
      <c r="I21" s="15">
        <v>2400</v>
      </c>
      <c r="J21" s="15">
        <v>2400</v>
      </c>
      <c r="K21" s="46">
        <f t="shared" si="1"/>
        <v>0</v>
      </c>
    </row>
    <row r="22" spans="1:11" ht="12.75">
      <c r="A22" s="15">
        <v>18</v>
      </c>
      <c r="B22" s="15" t="s">
        <v>557</v>
      </c>
      <c r="C22" t="s">
        <v>539</v>
      </c>
      <c r="D22" s="40">
        <v>50000000</v>
      </c>
      <c r="E22" s="40">
        <v>2000</v>
      </c>
      <c r="F22" s="40">
        <f t="shared" si="0"/>
        <v>100000</v>
      </c>
      <c r="G22" s="42">
        <v>36556</v>
      </c>
      <c r="H22" t="s">
        <v>43</v>
      </c>
      <c r="I22" s="15">
        <v>3050</v>
      </c>
      <c r="J22" s="15">
        <v>5300</v>
      </c>
      <c r="K22" s="46">
        <f t="shared" si="1"/>
        <v>0.7377049180327869</v>
      </c>
    </row>
    <row r="23" spans="1:11" ht="12.75">
      <c r="A23" s="15">
        <v>19</v>
      </c>
      <c r="B23" s="15" t="s">
        <v>70</v>
      </c>
      <c r="C23" t="s">
        <v>98</v>
      </c>
      <c r="D23" s="40">
        <v>100000000</v>
      </c>
      <c r="E23" s="40">
        <v>550</v>
      </c>
      <c r="F23" s="40">
        <f t="shared" si="0"/>
        <v>55000</v>
      </c>
      <c r="G23" s="42">
        <v>36543</v>
      </c>
      <c r="H23" t="s">
        <v>472</v>
      </c>
      <c r="I23" s="15">
        <v>850</v>
      </c>
      <c r="J23" s="15">
        <v>1100</v>
      </c>
      <c r="K23" s="46">
        <f t="shared" si="1"/>
        <v>0.29411764705882354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3"/>
  <sheetViews>
    <sheetView zoomScale="90" zoomScaleNormal="90" zoomScalePageLayoutView="0" workbookViewId="0" topLeftCell="A1">
      <selection activeCell="C14" sqref="C14:G14"/>
    </sheetView>
  </sheetViews>
  <sheetFormatPr defaultColWidth="9.140625" defaultRowHeight="12.75"/>
  <cols>
    <col min="1" max="1" width="3.8515625" style="0" customWidth="1"/>
    <col min="2" max="2" width="7.421875" style="0" customWidth="1"/>
    <col min="3" max="3" width="32.140625" style="0" customWidth="1"/>
    <col min="4" max="4" width="12.421875" style="0" customWidth="1"/>
    <col min="5" max="5" width="7.421875" style="15" customWidth="1"/>
    <col min="6" max="6" width="12.8515625" style="6" customWidth="1"/>
    <col min="7" max="7" width="12.28125" style="0" customWidth="1"/>
    <col min="8" max="8" width="36.57421875" style="15" customWidth="1"/>
    <col min="9" max="9" width="14.00390625" style="15" customWidth="1"/>
    <col min="10" max="10" width="13.28125" style="0" customWidth="1"/>
    <col min="11" max="11" width="18.00390625" style="0" customWidth="1"/>
  </cols>
  <sheetData>
    <row r="2" spans="1:3" ht="12.75">
      <c r="A2" s="5" t="s">
        <v>147</v>
      </c>
      <c r="B2" s="5"/>
      <c r="C2" s="5"/>
    </row>
    <row r="3" spans="1:13" ht="12.75">
      <c r="A3" s="8"/>
      <c r="B3" s="9"/>
      <c r="C3" s="9"/>
      <c r="D3" s="13" t="s">
        <v>0</v>
      </c>
      <c r="E3" s="17" t="s">
        <v>250</v>
      </c>
      <c r="F3" s="11" t="s">
        <v>1</v>
      </c>
      <c r="G3" s="10"/>
      <c r="H3" s="10"/>
      <c r="I3" s="13" t="s">
        <v>244</v>
      </c>
      <c r="J3" s="13" t="s">
        <v>245</v>
      </c>
      <c r="K3" s="45" t="s">
        <v>281</v>
      </c>
      <c r="L3" s="12"/>
      <c r="M3" s="12"/>
    </row>
    <row r="4" spans="1:13" ht="12.75">
      <c r="A4" s="10" t="s">
        <v>2</v>
      </c>
      <c r="B4" s="9" t="s">
        <v>3</v>
      </c>
      <c r="C4" s="9" t="s">
        <v>4</v>
      </c>
      <c r="D4" s="13" t="s">
        <v>5</v>
      </c>
      <c r="E4" s="17" t="s">
        <v>251</v>
      </c>
      <c r="F4" s="11" t="s">
        <v>6</v>
      </c>
      <c r="G4" s="13" t="s">
        <v>7</v>
      </c>
      <c r="H4" s="13" t="s">
        <v>42</v>
      </c>
      <c r="I4" s="13" t="s">
        <v>246</v>
      </c>
      <c r="J4" s="13" t="s">
        <v>246</v>
      </c>
      <c r="K4" s="45" t="s">
        <v>246</v>
      </c>
      <c r="L4" s="12"/>
      <c r="M4" s="12"/>
    </row>
    <row r="5" spans="8:10" ht="12.75">
      <c r="H5"/>
      <c r="J5" s="15"/>
    </row>
    <row r="6" spans="1:11" ht="12.75">
      <c r="A6" s="54">
        <v>1</v>
      </c>
      <c r="B6" s="55" t="s">
        <v>71</v>
      </c>
      <c r="C6" s="54" t="s">
        <v>99</v>
      </c>
      <c r="D6" s="56">
        <v>725000000</v>
      </c>
      <c r="E6" s="55">
        <v>300</v>
      </c>
      <c r="F6" s="56">
        <f aca="true" t="shared" si="0" ref="F6:F33">+E6*D6/1000000</f>
        <v>217500</v>
      </c>
      <c r="G6" s="57">
        <v>36899</v>
      </c>
      <c r="H6" s="54" t="s">
        <v>100</v>
      </c>
      <c r="I6" s="58">
        <v>325</v>
      </c>
      <c r="J6" s="58">
        <v>495</v>
      </c>
      <c r="K6" s="59">
        <f aca="true" t="shared" si="1" ref="K6:K33">(J6-I6)/I6</f>
        <v>0.5230769230769231</v>
      </c>
    </row>
    <row r="7" spans="1:11" ht="12.75">
      <c r="A7" s="54">
        <v>2</v>
      </c>
      <c r="B7" s="55" t="s">
        <v>72</v>
      </c>
      <c r="C7" s="54" t="s">
        <v>247</v>
      </c>
      <c r="D7" s="56">
        <v>50000000</v>
      </c>
      <c r="E7" s="55">
        <v>525</v>
      </c>
      <c r="F7" s="56">
        <f t="shared" si="0"/>
        <v>26250</v>
      </c>
      <c r="G7" s="57">
        <v>36901</v>
      </c>
      <c r="H7" s="54" t="s">
        <v>44</v>
      </c>
      <c r="I7" s="58">
        <v>550</v>
      </c>
      <c r="J7" s="58">
        <v>550</v>
      </c>
      <c r="K7" s="59">
        <f t="shared" si="1"/>
        <v>0</v>
      </c>
    </row>
    <row r="8" spans="1:11" ht="12.75">
      <c r="A8" s="54">
        <v>3</v>
      </c>
      <c r="B8" s="55" t="s">
        <v>73</v>
      </c>
      <c r="C8" s="54" t="s">
        <v>101</v>
      </c>
      <c r="D8" s="56">
        <v>100000000</v>
      </c>
      <c r="E8" s="55">
        <v>200</v>
      </c>
      <c r="F8" s="56">
        <f t="shared" si="0"/>
        <v>20000</v>
      </c>
      <c r="G8" s="57">
        <v>36966</v>
      </c>
      <c r="H8" s="54" t="s">
        <v>102</v>
      </c>
      <c r="I8" s="58">
        <v>275</v>
      </c>
      <c r="J8" s="58">
        <v>510</v>
      </c>
      <c r="K8" s="59">
        <f t="shared" si="1"/>
        <v>0.8545454545454545</v>
      </c>
    </row>
    <row r="9" spans="1:11" ht="12.75">
      <c r="A9" s="54">
        <v>4</v>
      </c>
      <c r="B9" s="55" t="s">
        <v>148</v>
      </c>
      <c r="C9" s="54" t="s">
        <v>149</v>
      </c>
      <c r="D9" s="56">
        <v>596875000</v>
      </c>
      <c r="E9" s="55">
        <v>250</v>
      </c>
      <c r="F9" s="56">
        <f t="shared" si="0"/>
        <v>149218.75</v>
      </c>
      <c r="G9" s="57">
        <v>36998</v>
      </c>
      <c r="H9" s="54" t="s">
        <v>132</v>
      </c>
      <c r="I9" s="58">
        <v>250</v>
      </c>
      <c r="J9" s="58">
        <v>230</v>
      </c>
      <c r="K9" s="59">
        <f t="shared" si="1"/>
        <v>-0.08</v>
      </c>
    </row>
    <row r="10" spans="1:11" ht="12.75">
      <c r="A10" s="54">
        <v>5</v>
      </c>
      <c r="B10" s="55" t="s">
        <v>74</v>
      </c>
      <c r="C10" s="54" t="s">
        <v>103</v>
      </c>
      <c r="D10" s="56">
        <v>120000000</v>
      </c>
      <c r="E10" s="55">
        <v>125</v>
      </c>
      <c r="F10" s="56">
        <f t="shared" si="0"/>
        <v>15000</v>
      </c>
      <c r="G10" s="57">
        <v>37028</v>
      </c>
      <c r="H10" s="54" t="s">
        <v>104</v>
      </c>
      <c r="I10" s="58">
        <v>130</v>
      </c>
      <c r="J10" s="58">
        <v>115</v>
      </c>
      <c r="K10" s="59">
        <f t="shared" si="1"/>
        <v>-0.11538461538461539</v>
      </c>
    </row>
    <row r="11" spans="1:11" ht="12.75">
      <c r="A11" s="54">
        <v>6</v>
      </c>
      <c r="B11" s="55" t="s">
        <v>75</v>
      </c>
      <c r="C11" s="54" t="s">
        <v>105</v>
      </c>
      <c r="D11" s="56">
        <v>250000000</v>
      </c>
      <c r="E11" s="55">
        <v>250</v>
      </c>
      <c r="F11" s="56">
        <f t="shared" si="0"/>
        <v>62500</v>
      </c>
      <c r="G11" s="57">
        <v>37050</v>
      </c>
      <c r="H11" s="54" t="s">
        <v>43</v>
      </c>
      <c r="I11" s="58">
        <v>270</v>
      </c>
      <c r="J11" s="58">
        <v>265</v>
      </c>
      <c r="K11" s="59">
        <f t="shared" si="1"/>
        <v>-0.018518518518518517</v>
      </c>
    </row>
    <row r="12" spans="1:11" ht="12.75">
      <c r="A12" s="54">
        <v>7</v>
      </c>
      <c r="B12" s="55" t="s">
        <v>76</v>
      </c>
      <c r="C12" s="54" t="s">
        <v>108</v>
      </c>
      <c r="D12" s="56">
        <v>72020000</v>
      </c>
      <c r="E12" s="55">
        <v>150</v>
      </c>
      <c r="F12" s="56">
        <f t="shared" si="0"/>
        <v>10803</v>
      </c>
      <c r="G12" s="57">
        <v>37057</v>
      </c>
      <c r="H12" s="54" t="s">
        <v>109</v>
      </c>
      <c r="I12" s="58">
        <v>200</v>
      </c>
      <c r="J12" s="58">
        <v>150</v>
      </c>
      <c r="K12" s="59">
        <f t="shared" si="1"/>
        <v>-0.25</v>
      </c>
    </row>
    <row r="13" spans="1:11" ht="12.75">
      <c r="A13" s="54">
        <v>8</v>
      </c>
      <c r="B13" s="55" t="s">
        <v>77</v>
      </c>
      <c r="C13" s="54" t="s">
        <v>106</v>
      </c>
      <c r="D13" s="56">
        <v>200000000</v>
      </c>
      <c r="E13" s="55">
        <v>175</v>
      </c>
      <c r="F13" s="56">
        <f t="shared" si="0"/>
        <v>35000</v>
      </c>
      <c r="G13" s="57">
        <v>37064</v>
      </c>
      <c r="H13" s="54" t="s">
        <v>107</v>
      </c>
      <c r="I13" s="58">
        <v>250</v>
      </c>
      <c r="J13" s="58">
        <v>505</v>
      </c>
      <c r="K13" s="59">
        <f t="shared" si="1"/>
        <v>1.02</v>
      </c>
    </row>
    <row r="14" spans="1:11" ht="12.75">
      <c r="A14" s="54">
        <v>9</v>
      </c>
      <c r="B14" s="55" t="s">
        <v>78</v>
      </c>
      <c r="C14" s="54" t="s">
        <v>110</v>
      </c>
      <c r="D14" s="56">
        <v>500000000</v>
      </c>
      <c r="E14" s="55">
        <v>200</v>
      </c>
      <c r="F14" s="56">
        <f t="shared" si="0"/>
        <v>100000</v>
      </c>
      <c r="G14" s="57">
        <v>37076</v>
      </c>
      <c r="H14" s="54" t="s">
        <v>111</v>
      </c>
      <c r="I14" s="58">
        <v>220</v>
      </c>
      <c r="J14" s="58">
        <v>210</v>
      </c>
      <c r="K14" s="59">
        <f t="shared" si="1"/>
        <v>-0.045454545454545456</v>
      </c>
    </row>
    <row r="15" spans="1:11" ht="12.75">
      <c r="A15" s="54">
        <v>10</v>
      </c>
      <c r="B15" s="55" t="s">
        <v>79</v>
      </c>
      <c r="C15" s="54" t="s">
        <v>112</v>
      </c>
      <c r="D15" s="56">
        <v>67600000</v>
      </c>
      <c r="E15" s="55">
        <v>200</v>
      </c>
      <c r="F15" s="56">
        <f t="shared" si="0"/>
        <v>13520</v>
      </c>
      <c r="G15" s="57">
        <v>37078</v>
      </c>
      <c r="H15" s="54" t="s">
        <v>113</v>
      </c>
      <c r="I15" s="58">
        <v>525</v>
      </c>
      <c r="J15" s="58">
        <v>550</v>
      </c>
      <c r="K15" s="59">
        <f t="shared" si="1"/>
        <v>0.047619047619047616</v>
      </c>
    </row>
    <row r="16" spans="1:11" ht="12.75">
      <c r="A16" s="54">
        <v>11</v>
      </c>
      <c r="B16" s="55" t="s">
        <v>80</v>
      </c>
      <c r="C16" s="54" t="s">
        <v>114</v>
      </c>
      <c r="D16" s="56">
        <v>165000000</v>
      </c>
      <c r="E16" s="55">
        <v>200</v>
      </c>
      <c r="F16" s="56">
        <f t="shared" si="0"/>
        <v>33000</v>
      </c>
      <c r="G16" s="57">
        <v>37085</v>
      </c>
      <c r="H16" s="54" t="s">
        <v>43</v>
      </c>
      <c r="I16" s="58">
        <v>220</v>
      </c>
      <c r="J16" s="58">
        <v>260</v>
      </c>
      <c r="K16" s="59">
        <f t="shared" si="1"/>
        <v>0.18181818181818182</v>
      </c>
    </row>
    <row r="17" spans="1:11" ht="12.75">
      <c r="A17" s="54">
        <v>12</v>
      </c>
      <c r="B17" s="55" t="s">
        <v>81</v>
      </c>
      <c r="C17" s="54" t="s">
        <v>115</v>
      </c>
      <c r="D17" s="56">
        <v>277500000</v>
      </c>
      <c r="E17" s="55">
        <v>140</v>
      </c>
      <c r="F17" s="56">
        <f t="shared" si="0"/>
        <v>38850</v>
      </c>
      <c r="G17" s="57">
        <v>37085</v>
      </c>
      <c r="H17" s="54" t="s">
        <v>44</v>
      </c>
      <c r="I17" s="58">
        <v>160</v>
      </c>
      <c r="J17" s="58">
        <v>195</v>
      </c>
      <c r="K17" s="59">
        <f t="shared" si="1"/>
        <v>0.21875</v>
      </c>
    </row>
    <row r="18" spans="1:11" ht="12.75">
      <c r="A18" s="54">
        <v>13</v>
      </c>
      <c r="B18" s="55" t="s">
        <v>82</v>
      </c>
      <c r="C18" s="54" t="s">
        <v>117</v>
      </c>
      <c r="D18" s="56">
        <v>125000000</v>
      </c>
      <c r="E18" s="55">
        <v>120</v>
      </c>
      <c r="F18" s="56">
        <f t="shared" si="0"/>
        <v>15000</v>
      </c>
      <c r="G18" s="57">
        <v>37089</v>
      </c>
      <c r="H18" s="54" t="s">
        <v>116</v>
      </c>
      <c r="I18" s="58">
        <v>140</v>
      </c>
      <c r="J18" s="58">
        <v>140</v>
      </c>
      <c r="K18" s="59">
        <f t="shared" si="1"/>
        <v>0</v>
      </c>
    </row>
    <row r="19" spans="1:11" ht="12.75">
      <c r="A19" s="54">
        <v>14</v>
      </c>
      <c r="B19" s="55" t="s">
        <v>83</v>
      </c>
      <c r="C19" s="54" t="s">
        <v>118</v>
      </c>
      <c r="D19" s="56">
        <v>60000000</v>
      </c>
      <c r="E19" s="55">
        <v>200</v>
      </c>
      <c r="F19" s="56">
        <f t="shared" si="0"/>
        <v>12000</v>
      </c>
      <c r="G19" s="57">
        <v>37089</v>
      </c>
      <c r="H19" s="54" t="s">
        <v>119</v>
      </c>
      <c r="I19" s="58">
        <v>415</v>
      </c>
      <c r="J19" s="58">
        <v>450</v>
      </c>
      <c r="K19" s="59">
        <f t="shared" si="1"/>
        <v>0.08433734939759036</v>
      </c>
    </row>
    <row r="20" spans="1:11" ht="12.75">
      <c r="A20" s="54">
        <v>15</v>
      </c>
      <c r="B20" s="55" t="s">
        <v>84</v>
      </c>
      <c r="C20" s="54" t="s">
        <v>120</v>
      </c>
      <c r="D20" s="56">
        <v>80000000</v>
      </c>
      <c r="E20" s="55">
        <v>125</v>
      </c>
      <c r="F20" s="56">
        <f t="shared" si="0"/>
        <v>10000</v>
      </c>
      <c r="G20" s="57">
        <v>37090</v>
      </c>
      <c r="H20" s="54" t="s">
        <v>121</v>
      </c>
      <c r="I20" s="58">
        <v>225</v>
      </c>
      <c r="J20" s="58">
        <v>240</v>
      </c>
      <c r="K20" s="59">
        <f t="shared" si="1"/>
        <v>0.06666666666666667</v>
      </c>
    </row>
    <row r="21" spans="1:11" ht="12.75">
      <c r="A21" s="54">
        <v>16</v>
      </c>
      <c r="B21" s="55" t="s">
        <v>85</v>
      </c>
      <c r="C21" s="54" t="s">
        <v>122</v>
      </c>
      <c r="D21" s="56">
        <v>60000000</v>
      </c>
      <c r="E21" s="55">
        <v>200</v>
      </c>
      <c r="F21" s="56">
        <f t="shared" si="0"/>
        <v>12000</v>
      </c>
      <c r="G21" s="57">
        <v>37090</v>
      </c>
      <c r="H21" s="54" t="s">
        <v>123</v>
      </c>
      <c r="I21" s="58">
        <v>230</v>
      </c>
      <c r="J21" s="58">
        <v>235</v>
      </c>
      <c r="K21" s="59">
        <f t="shared" si="1"/>
        <v>0.021739130434782608</v>
      </c>
    </row>
    <row r="22" spans="1:11" ht="12.75">
      <c r="A22" s="54">
        <v>17</v>
      </c>
      <c r="B22" s="55" t="s">
        <v>86</v>
      </c>
      <c r="C22" s="54" t="s">
        <v>124</v>
      </c>
      <c r="D22" s="56">
        <v>65000000</v>
      </c>
      <c r="E22" s="55">
        <v>120</v>
      </c>
      <c r="F22" s="56">
        <f t="shared" si="0"/>
        <v>7800</v>
      </c>
      <c r="G22" s="57">
        <v>37090</v>
      </c>
      <c r="H22" s="54" t="s">
        <v>125</v>
      </c>
      <c r="I22" s="58">
        <v>200</v>
      </c>
      <c r="J22" s="58">
        <v>315</v>
      </c>
      <c r="K22" s="59">
        <f t="shared" si="1"/>
        <v>0.575</v>
      </c>
    </row>
    <row r="23" spans="1:11" ht="12.75">
      <c r="A23" s="54">
        <v>18</v>
      </c>
      <c r="B23" s="55" t="s">
        <v>87</v>
      </c>
      <c r="C23" s="54" t="s">
        <v>126</v>
      </c>
      <c r="D23" s="56">
        <v>40000000</v>
      </c>
      <c r="E23" s="55">
        <v>250</v>
      </c>
      <c r="F23" s="56">
        <f t="shared" si="0"/>
        <v>10000</v>
      </c>
      <c r="G23" s="57">
        <v>37092</v>
      </c>
      <c r="H23" s="54" t="s">
        <v>127</v>
      </c>
      <c r="I23" s="58">
        <v>600</v>
      </c>
      <c r="J23" s="58">
        <v>730</v>
      </c>
      <c r="K23" s="59">
        <f t="shared" si="1"/>
        <v>0.21666666666666667</v>
      </c>
    </row>
    <row r="24" spans="1:11" ht="12.75">
      <c r="A24" s="54">
        <v>19</v>
      </c>
      <c r="B24" s="55" t="s">
        <v>88</v>
      </c>
      <c r="C24" s="54" t="s">
        <v>128</v>
      </c>
      <c r="D24" s="56">
        <v>150000000</v>
      </c>
      <c r="E24" s="55">
        <v>100</v>
      </c>
      <c r="F24" s="56">
        <f t="shared" si="0"/>
        <v>15000</v>
      </c>
      <c r="G24" s="57">
        <v>37092</v>
      </c>
      <c r="H24" s="54" t="s">
        <v>129</v>
      </c>
      <c r="I24" s="58">
        <v>300</v>
      </c>
      <c r="J24" s="58">
        <v>110</v>
      </c>
      <c r="K24" s="59">
        <f t="shared" si="1"/>
        <v>-0.6333333333333333</v>
      </c>
    </row>
    <row r="25" spans="1:11" ht="12.75">
      <c r="A25" s="54">
        <v>20</v>
      </c>
      <c r="B25" s="55" t="s">
        <v>97</v>
      </c>
      <c r="C25" s="54" t="s">
        <v>130</v>
      </c>
      <c r="D25" s="56">
        <v>120000000</v>
      </c>
      <c r="E25" s="55">
        <v>500</v>
      </c>
      <c r="F25" s="56">
        <f t="shared" si="0"/>
        <v>60000</v>
      </c>
      <c r="G25" s="57">
        <v>37152</v>
      </c>
      <c r="H25" s="54" t="s">
        <v>35</v>
      </c>
      <c r="I25" s="58">
        <v>550</v>
      </c>
      <c r="J25" s="58">
        <v>625</v>
      </c>
      <c r="K25" s="59">
        <f t="shared" si="1"/>
        <v>0.13636363636363635</v>
      </c>
    </row>
    <row r="26" spans="1:11" ht="12.75">
      <c r="A26" s="54">
        <v>21</v>
      </c>
      <c r="B26" s="55" t="s">
        <v>96</v>
      </c>
      <c r="C26" s="54" t="s">
        <v>131</v>
      </c>
      <c r="D26" s="56">
        <v>120000000</v>
      </c>
      <c r="E26" s="55">
        <v>105</v>
      </c>
      <c r="F26" s="56">
        <f t="shared" si="0"/>
        <v>12600</v>
      </c>
      <c r="G26" s="57">
        <v>37180</v>
      </c>
      <c r="H26" s="54" t="s">
        <v>132</v>
      </c>
      <c r="I26" s="58">
        <v>125</v>
      </c>
      <c r="J26" s="58">
        <v>200</v>
      </c>
      <c r="K26" s="59">
        <f t="shared" si="1"/>
        <v>0.6</v>
      </c>
    </row>
    <row r="27" spans="1:11" ht="12.75">
      <c r="A27" s="54">
        <v>22</v>
      </c>
      <c r="B27" s="55" t="s">
        <v>95</v>
      </c>
      <c r="C27" s="54" t="s">
        <v>133</v>
      </c>
      <c r="D27" s="56">
        <v>150000000</v>
      </c>
      <c r="E27" s="55">
        <v>120</v>
      </c>
      <c r="F27" s="56">
        <f t="shared" si="0"/>
        <v>18000</v>
      </c>
      <c r="G27" s="57">
        <v>37186</v>
      </c>
      <c r="H27" s="54" t="s">
        <v>134</v>
      </c>
      <c r="I27" s="58">
        <v>240</v>
      </c>
      <c r="J27" s="58">
        <v>445</v>
      </c>
      <c r="K27" s="59">
        <f t="shared" si="1"/>
        <v>0.8541666666666666</v>
      </c>
    </row>
    <row r="28" spans="1:11" ht="12.75">
      <c r="A28" s="54">
        <v>23</v>
      </c>
      <c r="B28" s="55" t="s">
        <v>94</v>
      </c>
      <c r="C28" s="54" t="s">
        <v>135</v>
      </c>
      <c r="D28" s="56">
        <v>100000000</v>
      </c>
      <c r="E28" s="55">
        <v>125</v>
      </c>
      <c r="F28" s="56">
        <f t="shared" si="0"/>
        <v>12500</v>
      </c>
      <c r="G28" s="57">
        <v>37196</v>
      </c>
      <c r="H28" s="54" t="s">
        <v>136</v>
      </c>
      <c r="I28" s="58">
        <v>300</v>
      </c>
      <c r="J28" s="58">
        <v>380</v>
      </c>
      <c r="K28" s="59">
        <f t="shared" si="1"/>
        <v>0.26666666666666666</v>
      </c>
    </row>
    <row r="29" spans="1:11" ht="12.75">
      <c r="A29" s="54">
        <v>24</v>
      </c>
      <c r="B29" s="55" t="s">
        <v>93</v>
      </c>
      <c r="C29" s="54" t="s">
        <v>137</v>
      </c>
      <c r="D29" s="56">
        <v>200000000</v>
      </c>
      <c r="E29" s="55">
        <v>200</v>
      </c>
      <c r="F29" s="56">
        <f t="shared" si="0"/>
        <v>40000</v>
      </c>
      <c r="G29" s="57">
        <v>37210</v>
      </c>
      <c r="H29" s="54" t="s">
        <v>138</v>
      </c>
      <c r="I29" s="58">
        <v>400</v>
      </c>
      <c r="J29" s="58">
        <v>440</v>
      </c>
      <c r="K29" s="59">
        <f t="shared" si="1"/>
        <v>0.1</v>
      </c>
    </row>
    <row r="30" spans="1:11" ht="12.75">
      <c r="A30" s="54">
        <v>25</v>
      </c>
      <c r="B30" s="55" t="s">
        <v>92</v>
      </c>
      <c r="C30" s="54" t="s">
        <v>139</v>
      </c>
      <c r="D30" s="56">
        <v>800000000</v>
      </c>
      <c r="E30" s="55">
        <v>105</v>
      </c>
      <c r="F30" s="56">
        <f t="shared" si="0"/>
        <v>84000</v>
      </c>
      <c r="G30" s="57">
        <v>37216</v>
      </c>
      <c r="H30" s="54" t="s">
        <v>140</v>
      </c>
      <c r="I30" s="58">
        <v>330</v>
      </c>
      <c r="J30" s="58">
        <v>220</v>
      </c>
      <c r="K30" s="59">
        <f t="shared" si="1"/>
        <v>-0.3333333333333333</v>
      </c>
    </row>
    <row r="31" spans="1:11" ht="12.75">
      <c r="A31" s="54">
        <v>26</v>
      </c>
      <c r="B31" s="55" t="s">
        <v>91</v>
      </c>
      <c r="C31" s="54" t="s">
        <v>141</v>
      </c>
      <c r="D31" s="56">
        <v>70000000</v>
      </c>
      <c r="E31" s="55">
        <v>150</v>
      </c>
      <c r="F31" s="56">
        <f t="shared" si="0"/>
        <v>10500</v>
      </c>
      <c r="G31" s="57">
        <v>37221</v>
      </c>
      <c r="H31" s="54" t="s">
        <v>142</v>
      </c>
      <c r="I31" s="58">
        <v>160</v>
      </c>
      <c r="J31" s="58">
        <v>105</v>
      </c>
      <c r="K31" s="59">
        <f t="shared" si="1"/>
        <v>-0.34375</v>
      </c>
    </row>
    <row r="32" spans="1:11" ht="12.75">
      <c r="A32" s="54">
        <v>27</v>
      </c>
      <c r="B32" s="55" t="s">
        <v>90</v>
      </c>
      <c r="C32" s="54" t="s">
        <v>143</v>
      </c>
      <c r="D32" s="56">
        <v>50000000</v>
      </c>
      <c r="E32" s="55">
        <v>200</v>
      </c>
      <c r="F32" s="56">
        <f t="shared" si="0"/>
        <v>10000</v>
      </c>
      <c r="G32" s="57">
        <v>37225</v>
      </c>
      <c r="H32" s="54" t="s">
        <v>145</v>
      </c>
      <c r="I32" s="58">
        <v>400</v>
      </c>
      <c r="J32" s="58">
        <v>410</v>
      </c>
      <c r="K32" s="59">
        <f t="shared" si="1"/>
        <v>0.025</v>
      </c>
    </row>
    <row r="33" spans="1:11" ht="12.75">
      <c r="A33" s="54">
        <v>28</v>
      </c>
      <c r="B33" s="55" t="s">
        <v>89</v>
      </c>
      <c r="C33" s="54" t="s">
        <v>144</v>
      </c>
      <c r="D33" s="56">
        <v>50000000</v>
      </c>
      <c r="E33" s="55">
        <v>350</v>
      </c>
      <c r="F33" s="56">
        <f t="shared" si="0"/>
        <v>17500</v>
      </c>
      <c r="G33" s="57">
        <v>37253</v>
      </c>
      <c r="H33" s="54" t="s">
        <v>146</v>
      </c>
      <c r="I33" s="58">
        <v>450</v>
      </c>
      <c r="J33" s="58">
        <v>510</v>
      </c>
      <c r="K33" s="59">
        <f t="shared" si="1"/>
        <v>0.13333333333333333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</cp:lastModifiedBy>
  <dcterms:created xsi:type="dcterms:W3CDTF">2007-05-11T03:02:27Z</dcterms:created>
  <dcterms:modified xsi:type="dcterms:W3CDTF">2008-08-05T06:30:07Z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